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90" windowHeight="12105" activeTab="3"/>
  </bookViews>
  <sheets>
    <sheet name="Пам`ятка" sheetId="1" r:id="rId1"/>
    <sheet name="Результати сесії 1" sheetId="2" r:id="rId2"/>
    <sheet name="Результати сесії 2" sheetId="3" r:id="rId3"/>
    <sheet name="АНАЛІЗ ДІЯЛЬНОСТІ" sheetId="4" r:id="rId4"/>
  </sheets>
  <definedNames>
    <definedName name="_xlnm._FilterDatabase" localSheetId="1" hidden="1">'Результати сесії 1'!$A$18:$P$18</definedName>
    <definedName name="_xlnm._FilterDatabase" localSheetId="2" hidden="1">'Результати сесії 2'!$A$18:$P$18</definedName>
  </definedNames>
  <calcPr fullCalcOnLoad="1"/>
</workbook>
</file>

<file path=xl/sharedStrings.xml><?xml version="1.0" encoding="utf-8"?>
<sst xmlns="http://schemas.openxmlformats.org/spreadsheetml/2006/main" count="1114" uniqueCount="725">
  <si>
    <t xml:space="preserve">У розділі Якість надання освітньої послуги клітинки для показників  абсолютна успішність, якість успішності та середній бал за результатами заліково-екзаменаційних сесій за звітній період  виділені сірим кольором. 
Ці клитинки містять формули для автоматичного обрахування зазначених показників в разі використання додаткових таблиць "Результати сесії 1" та "результати сесії 2". </t>
  </si>
  <si>
    <t>Особливості вводу даних</t>
  </si>
  <si>
    <t>Таблиця містить заблоковані для вводу даних клітинки. Ці клітинки містять  формули для обрахунку відхилень при контролі даних або для розрахункових показників.</t>
  </si>
  <si>
    <t xml:space="preserve">Кількість НПП, які пройшли  підвищення кваліфікації (в т.ч. захистили дисертацію) </t>
  </si>
  <si>
    <t>Кількість НПП, яким було заплановано підвищення кваліфікації (в т.ч. - захист кандидатської дисертації)</t>
  </si>
  <si>
    <t>13.13</t>
  </si>
  <si>
    <t>13.13.1</t>
  </si>
  <si>
    <t>13.13.2</t>
  </si>
  <si>
    <t>13.13.3</t>
  </si>
  <si>
    <t>13.13.4</t>
  </si>
  <si>
    <t>13.14</t>
  </si>
  <si>
    <t>13.142.1</t>
  </si>
  <si>
    <t>13.14.3</t>
  </si>
  <si>
    <t>13.14.4</t>
  </si>
  <si>
    <t>Єгоров О.А.</t>
  </si>
  <si>
    <t>Організація інформаційно-обчислювальних процесів і систем</t>
  </si>
  <si>
    <t>УС 512 М</t>
  </si>
  <si>
    <t>Віноградов М.А.</t>
  </si>
  <si>
    <t>Системний аналіз</t>
  </si>
  <si>
    <t>УС 311</t>
  </si>
  <si>
    <t>УС 312</t>
  </si>
  <si>
    <t>ТП 313</t>
  </si>
  <si>
    <t>Колісник О.В.</t>
  </si>
  <si>
    <t>Методи та системи штучного інтелекту</t>
  </si>
  <si>
    <t>Остапенко О.С.</t>
  </si>
  <si>
    <t>Апаратні засоби комп'ютеризованих систем контролю та управління</t>
  </si>
  <si>
    <t>УС 511 С</t>
  </si>
  <si>
    <t>Василенко В.А.</t>
  </si>
  <si>
    <t>Основи теорії управління</t>
  </si>
  <si>
    <t>УC 211</t>
  </si>
  <si>
    <t>УС 212</t>
  </si>
  <si>
    <t>УС 411</t>
  </si>
  <si>
    <t>Технологія автоматизованого конструювання складних систем</t>
  </si>
  <si>
    <t>УС 412</t>
  </si>
  <si>
    <t>Харченко О.Г.</t>
  </si>
  <si>
    <t>Основи теорії інформаційних систем</t>
  </si>
  <si>
    <t>Єрмачков Ю.О.</t>
  </si>
  <si>
    <t>Об'єктно-орієнтоване програмування</t>
  </si>
  <si>
    <t>Ус 411</t>
  </si>
  <si>
    <t>Ус 412</t>
  </si>
  <si>
    <t>ТП 414</t>
  </si>
  <si>
    <t>Алішов Н.І.</t>
  </si>
  <si>
    <t>Комп'ютерні мережі</t>
  </si>
  <si>
    <t>Воронін А.М.</t>
  </si>
  <si>
    <t>Основи наукових досліджень</t>
  </si>
  <si>
    <t>Теорія прийняття рішень</t>
  </si>
  <si>
    <t>Полухін А.В.</t>
  </si>
  <si>
    <t>Меатематичні моделі динамічних систем</t>
  </si>
  <si>
    <t>Холявкіна Т.В.</t>
  </si>
  <si>
    <t>Методичне забезпечення професійної діяльності</t>
  </si>
  <si>
    <t>Чуба І.В.</t>
  </si>
  <si>
    <t>Інструментальни засоби розробки програмних систем</t>
  </si>
  <si>
    <t>Інформаційни системи електронного документооблігу</t>
  </si>
  <si>
    <t>Інформаційни системи управління виробничою діяльністю підприємств</t>
  </si>
  <si>
    <t>Климова А.С.</t>
  </si>
  <si>
    <t>Мережні інформаційні технології</t>
  </si>
  <si>
    <t>Організація баз даних і знань</t>
  </si>
  <si>
    <t xml:space="preserve">Райчев І Е </t>
  </si>
  <si>
    <t>Стандартизація та сертифікація інформаційних управляючис систем</t>
  </si>
  <si>
    <t>Моржоа В.І.</t>
  </si>
  <si>
    <t>Математичне моделювання систем і процесів</t>
  </si>
  <si>
    <t>Куклінський М.В.</t>
  </si>
  <si>
    <t>Основі інформатики і програмування</t>
  </si>
  <si>
    <t>ЛВ 101</t>
  </si>
  <si>
    <t>Комп'ютерних інформаційних технологій</t>
  </si>
  <si>
    <t>Малежик О.І.</t>
  </si>
  <si>
    <t>Програсне забезпечення систем контролю та управління</t>
  </si>
  <si>
    <t>Моденов Ю.Б.</t>
  </si>
  <si>
    <t>Діагностування та прогнозування технічного стану об'єкту</t>
  </si>
  <si>
    <t>Діагностичні моделі обєктів контролю та управління</t>
  </si>
  <si>
    <t>Моржов В.І.</t>
  </si>
  <si>
    <t>Математичні методи оптимизації</t>
  </si>
  <si>
    <t>Розподілені та хмарні обчислення</t>
  </si>
  <si>
    <t>Корпоративні інформаційні системи</t>
  </si>
  <si>
    <t>Комп'ютеризовані технології обробки інформації</t>
  </si>
  <si>
    <t>УС312</t>
  </si>
  <si>
    <t>Методи оптимізації інформаційних процесів</t>
  </si>
  <si>
    <t>Операційні системи</t>
  </si>
  <si>
    <t>УС 111</t>
  </si>
  <si>
    <t>УС 112</t>
  </si>
  <si>
    <t>ТП 113</t>
  </si>
  <si>
    <t>Математичні методи дослідження операцій</t>
  </si>
  <si>
    <t>УС 211</t>
  </si>
  <si>
    <t xml:space="preserve">Ус 212 </t>
  </si>
  <si>
    <t>ТП 213</t>
  </si>
  <si>
    <t>Технологія створення програмних продуктів</t>
  </si>
  <si>
    <t>Інтернет-технології та ресурси</t>
  </si>
  <si>
    <t>ДК 421</t>
  </si>
  <si>
    <t>ДК 422</t>
  </si>
  <si>
    <t>Інтелектуальний аналіз даних</t>
  </si>
  <si>
    <t>Програмування задач контролю польотів повітряних суден</t>
  </si>
  <si>
    <t>Експлуатація інформаційних управляючих систем</t>
  </si>
  <si>
    <t>Математічні моделі динамічних систем</t>
  </si>
  <si>
    <t>Крос-платформне програмування</t>
  </si>
  <si>
    <t>Комп'ютеризовані інформаційні управляючі системи</t>
  </si>
  <si>
    <t>Web технології та Web дизайн</t>
  </si>
  <si>
    <t>Методи та засоби обробки інформації в системах контролю</t>
  </si>
  <si>
    <t>Загальна інформація</t>
  </si>
  <si>
    <t xml:space="preserve">Роздрукована таблиця "АНАЛІЗ ДІЯЛЬНОСТІ" (далі Аналіз) - це складова частина Річного звіту кафедри, яка є підставою для проведення аналізу показників діяльності кафедри, що відображається у розділі "ВИСНОВКИ" Річного звіту. 
</t>
  </si>
  <si>
    <t>Рекомендується уникати зайвих дій з копіювання таблиці у файл формату Word, і друкувати заповнену таблицю прямо з  Excel, та вкладати роздруковані сторінки таблиці "АНАЗЛІЗ ДІЯЛЬНОСТІ" у Річний звіт.</t>
  </si>
  <si>
    <t>Показники Аналізу згруповані за видами діяльності кафедри.</t>
  </si>
  <si>
    <t xml:space="preserve">Всі показники, що заносяться у таблицю - кількісні, одна клітинка призначена для вводу тільки одного числа. </t>
  </si>
  <si>
    <t>У разі відсутності показника  (діяльність за цим напрямом не ведеться або не передбачена) клітинка або не заповюється (залишається порожньою), або заповнюється "0".</t>
  </si>
  <si>
    <t>У таблицю вводяться значення показника  за звітній період (навчальний рік) на кінцеву дату відповідно до графіку навчального процесу.</t>
  </si>
  <si>
    <t>При вводі даних слід звертати увагу на умовні позначки, що використовуються у назві показників:</t>
  </si>
  <si>
    <t>(укр) - для студентів денної форми навчання з викладанням дисциплін українською мовою;</t>
  </si>
  <si>
    <t>(англ) - для студентів денної форми навчання з викладанням дисциплін англійською мовою;</t>
  </si>
  <si>
    <t>(ІЗДН) - для студентів заочної та дистанційної фом навчання.</t>
  </si>
  <si>
    <t>Доповнювати таблицю показниками діяльності, які відсутні у запропонованому переліку, припускається у такий спосіб:</t>
  </si>
  <si>
    <t>показник додається у кінець таблиці ( починаючи з 295 рядка);</t>
  </si>
  <si>
    <t>показнику надається номер (стовбчик "№ п/п") у форматі "№ розділу . № групи . №_у_групі", назву розділу ( стовбчик "розділ") указувати не обов'язково.</t>
  </si>
  <si>
    <r>
      <rPr>
        <b/>
        <i/>
        <sz val="12"/>
        <color indexed="8"/>
        <rFont val="Calibri"/>
        <family val="2"/>
      </rPr>
      <t xml:space="preserve">Приклад: </t>
    </r>
    <r>
      <rPr>
        <sz val="12"/>
        <color indexed="10"/>
        <rFont val="Calibri"/>
        <family val="2"/>
      </rPr>
      <t>13.5.6.   - кількість зарахованих, що отримали диплом бакалавра в НАУ</t>
    </r>
  </si>
  <si>
    <t xml:space="preserve"> Контроль введених даних</t>
  </si>
  <si>
    <t>З метою унеможливлення вводу хибних даних в таблицю, для окремих груп показників  включені контрольні рядки (блакитний фон). Наприклад:</t>
  </si>
  <si>
    <t>розподіл штатних НПП за віковими групами</t>
  </si>
  <si>
    <t xml:space="preserve">Якщо дані введені невірно у клітинці контрольного рядку відображається обраховане значення відхилення ( позитивне або негативне із знаками "+"  або "-" відповідно),  фон клітини в цьому випадку змінюється на рожевий. </t>
  </si>
  <si>
    <t>Наприклад, чисельність штатних НПП має дорівнювати сумі чисельності штатних НПП, які розподілені за віковими групами.  
У контрольному рядку  "розподіл штатних НПП за віковими групами" буде відображена різниця між зазначеними вище чисельностями в разі, якщо вона не дорівнює нулю.</t>
  </si>
  <si>
    <t>Розрахункові показники</t>
  </si>
  <si>
    <t>За видами діяльності кафедри на основі даних, що введені у таблицю, обчислюються показники для подальшого аналізу для виявлення ризиків у діяльності .
Для розрахункових показників у таблиці зарезервовані рядки, що містять формули (сірий фон).
Назва розрахункового показника починається з символу  * (зірочка). Наприклад:</t>
  </si>
  <si>
    <t>*частка штатних НПП у чисельності НПП кафедри</t>
  </si>
  <si>
    <t>Розрахункові показники контролюються на відповідність  граничним значенням. У разі перевищення граничних значень клітинка з обрахованим показником змінює фон на рожевий.</t>
  </si>
  <si>
    <t>Причинами виходу показника за межі граничних значень можуть бути:
     1) помилки при вводі даних;
     2) порушення нормативних вимог щодо термінів, кількості тощо;
     3) наявність потенційних ризиків у діяльності.</t>
  </si>
  <si>
    <r>
      <t xml:space="preserve">Наприклад, показник "*частка штатних НПП в чисельності НПП кафедри" розраховується за формулою:
                                     [Чисельність штатних НПП (всього)] / [Чисельність НПП (всього)] * 100
Якщо введена чисельність </t>
    </r>
    <r>
      <rPr>
        <b/>
        <sz val="12"/>
        <rFont val="Calibri"/>
        <family val="2"/>
      </rPr>
      <t xml:space="preserve">штатних </t>
    </r>
    <r>
      <rPr>
        <sz val="12"/>
        <rFont val="Calibri"/>
        <family val="2"/>
      </rPr>
      <t xml:space="preserve">НПП перевищує </t>
    </r>
    <r>
      <rPr>
        <b/>
        <sz val="12"/>
        <rFont val="Calibri"/>
        <family val="2"/>
      </rPr>
      <t>загальну</t>
    </r>
    <r>
      <rPr>
        <sz val="12"/>
        <rFont val="Calibri"/>
        <family val="2"/>
      </rPr>
      <t xml:space="preserve"> чисельність НПП кафедри  то результат показника "частка штатних НПП в чисельності НПП кафедри" перевищить 100, це означає, що введені хибні дані.</t>
    </r>
  </si>
  <si>
    <r>
      <t xml:space="preserve">Розрахунковий показник  "*середній вік штатних НПП кафедри" порівнюється зі значенням середнього віку ефективного вченого, який за експертними висновками складає 45 років </t>
    </r>
    <r>
      <rPr>
        <vertAlign val="superscript"/>
        <sz val="12"/>
        <rFont val="Calibri"/>
        <family val="2"/>
      </rPr>
      <t>1)</t>
    </r>
    <r>
      <rPr>
        <sz val="12"/>
        <rFont val="Calibri"/>
        <family val="2"/>
      </rPr>
      <t>. Рожевий фон цього показника є сигналом потенційної загрози у кадровій політиці кафедри.</t>
    </r>
  </si>
  <si>
    <r>
      <rPr>
        <i/>
        <vertAlign val="superscript"/>
        <sz val="12"/>
        <color indexed="8"/>
        <rFont val="Calibri"/>
        <family val="2"/>
      </rPr>
      <t>1)</t>
    </r>
    <r>
      <rPr>
        <i/>
        <sz val="12"/>
        <color indexed="8"/>
        <rFont val="Calibri"/>
        <family val="2"/>
      </rPr>
      <t xml:space="preserve"> за дослідженнями канадських наукометристів  Yves Gingras, Vincent Lariviere, Benoit Macaluso та Jean-Pierre Robitaille
      http://journals.plos.org/plosone/article?id=10.1371/journal.pone.0004048#pone-0004048-g003</t>
    </r>
  </si>
  <si>
    <t xml:space="preserve">Показники розділу "Якість надання освітньої послуги" </t>
  </si>
  <si>
    <t>Показники "Абсолютна успішність", "Якість успішності" та "Середній бал"  обраховуються за формулами:</t>
  </si>
  <si>
    <r>
      <t xml:space="preserve">                                                          (К</t>
    </r>
    <r>
      <rPr>
        <b/>
        <vertAlign val="subscript"/>
        <sz val="12"/>
        <color indexed="62"/>
        <rFont val="Calibri"/>
        <family val="2"/>
      </rPr>
      <t>відмінно</t>
    </r>
    <r>
      <rPr>
        <b/>
        <sz val="12"/>
        <color indexed="62"/>
        <rFont val="Calibri"/>
        <family val="2"/>
      </rPr>
      <t xml:space="preserve"> +К</t>
    </r>
    <r>
      <rPr>
        <b/>
        <vertAlign val="subscript"/>
        <sz val="12"/>
        <color indexed="62"/>
        <rFont val="Calibri"/>
        <family val="2"/>
      </rPr>
      <t>добре</t>
    </r>
    <r>
      <rPr>
        <b/>
        <sz val="12"/>
        <color indexed="62"/>
        <rFont val="Calibri"/>
        <family val="2"/>
      </rPr>
      <t xml:space="preserve"> + К</t>
    </r>
    <r>
      <rPr>
        <b/>
        <vertAlign val="subscript"/>
        <sz val="12"/>
        <color indexed="62"/>
        <rFont val="Calibri"/>
        <family val="2"/>
      </rPr>
      <t>задовільно</t>
    </r>
    <r>
      <rPr>
        <b/>
        <sz val="12"/>
        <color indexed="62"/>
        <rFont val="Calibri"/>
        <family val="2"/>
      </rPr>
      <t>) * 100
Абсолютна успішність  =     ----------------------------------------------------
                                                                            К</t>
    </r>
    <r>
      <rPr>
        <b/>
        <vertAlign val="subscript"/>
        <sz val="12"/>
        <color indexed="62"/>
        <rFont val="Calibri"/>
        <family val="2"/>
      </rPr>
      <t>групи</t>
    </r>
    <r>
      <rPr>
        <b/>
        <sz val="12"/>
        <color indexed="62"/>
        <rFont val="Calibri"/>
        <family val="2"/>
      </rPr>
      <t xml:space="preserve"> - К</t>
    </r>
    <r>
      <rPr>
        <b/>
        <vertAlign val="subscript"/>
        <sz val="12"/>
        <color indexed="62"/>
        <rFont val="Calibri"/>
        <family val="2"/>
      </rPr>
      <t>не з'яв</t>
    </r>
  </si>
  <si>
    <r>
      <t xml:space="preserve">                                                     (К</t>
    </r>
    <r>
      <rPr>
        <b/>
        <vertAlign val="subscript"/>
        <sz val="12"/>
        <color indexed="62"/>
        <rFont val="Calibri"/>
        <family val="2"/>
      </rPr>
      <t>відмінно</t>
    </r>
    <r>
      <rPr>
        <b/>
        <sz val="12"/>
        <color indexed="62"/>
        <rFont val="Calibri"/>
        <family val="2"/>
      </rPr>
      <t xml:space="preserve"> +К</t>
    </r>
    <r>
      <rPr>
        <b/>
        <vertAlign val="subscript"/>
        <sz val="12"/>
        <color indexed="62"/>
        <rFont val="Calibri"/>
        <family val="2"/>
      </rPr>
      <t>добре</t>
    </r>
    <r>
      <rPr>
        <b/>
        <sz val="12"/>
        <color indexed="62"/>
        <rFont val="Calibri"/>
        <family val="2"/>
      </rPr>
      <t>) * 100
Якість успішності  =   ------------------------------------------------
                                                                   К</t>
    </r>
    <r>
      <rPr>
        <b/>
        <vertAlign val="subscript"/>
        <sz val="12"/>
        <color indexed="62"/>
        <rFont val="Calibri"/>
        <family val="2"/>
      </rPr>
      <t>групи</t>
    </r>
    <r>
      <rPr>
        <b/>
        <sz val="12"/>
        <color indexed="62"/>
        <rFont val="Calibri"/>
        <family val="2"/>
      </rPr>
      <t xml:space="preserve"> - К</t>
    </r>
    <r>
      <rPr>
        <b/>
        <vertAlign val="subscript"/>
        <sz val="12"/>
        <color indexed="62"/>
        <rFont val="Calibri"/>
        <family val="2"/>
      </rPr>
      <t>не з'яв</t>
    </r>
  </si>
  <si>
    <r>
      <t xml:space="preserve">                                            5 * К</t>
    </r>
    <r>
      <rPr>
        <b/>
        <vertAlign val="subscript"/>
        <sz val="12"/>
        <color indexed="62"/>
        <rFont val="Calibri"/>
        <family val="2"/>
      </rPr>
      <t>відмінно</t>
    </r>
    <r>
      <rPr>
        <b/>
        <sz val="12"/>
        <color indexed="62"/>
        <rFont val="Calibri"/>
        <family val="2"/>
      </rPr>
      <t xml:space="preserve"> + 4 * К</t>
    </r>
    <r>
      <rPr>
        <b/>
        <vertAlign val="subscript"/>
        <sz val="12"/>
        <color indexed="62"/>
        <rFont val="Calibri"/>
        <family val="2"/>
      </rPr>
      <t>добре</t>
    </r>
    <r>
      <rPr>
        <b/>
        <sz val="12"/>
        <color indexed="62"/>
        <rFont val="Calibri"/>
        <family val="2"/>
      </rPr>
      <t xml:space="preserve"> +  3 * К</t>
    </r>
    <r>
      <rPr>
        <b/>
        <vertAlign val="subscript"/>
        <sz val="12"/>
        <color indexed="62"/>
        <rFont val="Calibri"/>
        <family val="2"/>
      </rPr>
      <t>задовільно</t>
    </r>
    <r>
      <rPr>
        <b/>
        <sz val="12"/>
        <color indexed="62"/>
        <rFont val="Calibri"/>
        <family val="2"/>
      </rPr>
      <t xml:space="preserve"> +  2 *( К</t>
    </r>
    <r>
      <rPr>
        <b/>
        <vertAlign val="subscript"/>
        <sz val="12"/>
        <color indexed="62"/>
        <rFont val="Calibri"/>
        <family val="2"/>
      </rPr>
      <t xml:space="preserve">незадовільно </t>
    </r>
    <r>
      <rPr>
        <b/>
        <sz val="12"/>
        <color indexed="62"/>
        <rFont val="Calibri"/>
        <family val="2"/>
      </rPr>
      <t>+  К</t>
    </r>
    <r>
      <rPr>
        <b/>
        <vertAlign val="subscript"/>
        <sz val="12"/>
        <color indexed="62"/>
        <rFont val="Calibri"/>
        <family val="2"/>
      </rPr>
      <t>не атестовано</t>
    </r>
    <r>
      <rPr>
        <b/>
        <sz val="12"/>
        <color indexed="62"/>
        <rFont val="Calibri"/>
        <family val="2"/>
      </rPr>
      <t>)
Середній бал  =   ---------------------------------------------------------------------------------------------
                                                                   К</t>
    </r>
    <r>
      <rPr>
        <b/>
        <vertAlign val="subscript"/>
        <sz val="12"/>
        <color indexed="62"/>
        <rFont val="Calibri"/>
        <family val="2"/>
      </rPr>
      <t>групи</t>
    </r>
    <r>
      <rPr>
        <b/>
        <sz val="12"/>
        <color indexed="62"/>
        <rFont val="Calibri"/>
        <family val="2"/>
      </rPr>
      <t xml:space="preserve"> - К</t>
    </r>
    <r>
      <rPr>
        <b/>
        <vertAlign val="subscript"/>
        <sz val="12"/>
        <color indexed="62"/>
        <rFont val="Calibri"/>
        <family val="2"/>
      </rPr>
      <t>не з'яв</t>
    </r>
  </si>
  <si>
    <r>
      <t>К</t>
    </r>
    <r>
      <rPr>
        <b/>
        <vertAlign val="subscript"/>
        <sz val="12"/>
        <color indexed="62"/>
        <rFont val="Calibri"/>
        <family val="2"/>
      </rPr>
      <t>відмінно</t>
    </r>
    <r>
      <rPr>
        <b/>
        <sz val="12"/>
        <color indexed="62"/>
        <rFont val="Calibri"/>
        <family val="2"/>
      </rPr>
      <t xml:space="preserve"> - кількість студентів, що отримали "відмінно" 
К</t>
    </r>
    <r>
      <rPr>
        <b/>
        <vertAlign val="subscript"/>
        <sz val="12"/>
        <color indexed="62"/>
        <rFont val="Calibri"/>
        <family val="2"/>
      </rPr>
      <t>добре</t>
    </r>
    <r>
      <rPr>
        <b/>
        <sz val="12"/>
        <color indexed="62"/>
        <rFont val="Calibri"/>
        <family val="2"/>
      </rPr>
      <t xml:space="preserve">  - кількість студентів, що отримали "добре"  
К</t>
    </r>
    <r>
      <rPr>
        <b/>
        <vertAlign val="subscript"/>
        <sz val="12"/>
        <color indexed="62"/>
        <rFont val="Calibri"/>
        <family val="2"/>
      </rPr>
      <t>задовільно</t>
    </r>
    <r>
      <rPr>
        <b/>
        <sz val="12"/>
        <color indexed="62"/>
        <rFont val="Calibri"/>
        <family val="2"/>
      </rPr>
      <t xml:space="preserve"> - кількість студентів, що отримали "задовільно"  
К</t>
    </r>
    <r>
      <rPr>
        <b/>
        <vertAlign val="subscript"/>
        <sz val="12"/>
        <color indexed="62"/>
        <rFont val="Calibri"/>
        <family val="2"/>
      </rPr>
      <t>незадовільно</t>
    </r>
    <r>
      <rPr>
        <b/>
        <sz val="12"/>
        <color indexed="62"/>
        <rFont val="Calibri"/>
        <family val="2"/>
      </rPr>
      <t xml:space="preserve"> - кількість студентів, що отримали "незадовільно"
К</t>
    </r>
    <r>
      <rPr>
        <b/>
        <vertAlign val="subscript"/>
        <sz val="12"/>
        <color indexed="62"/>
        <rFont val="Calibri"/>
        <family val="2"/>
      </rPr>
      <t xml:space="preserve">не атестовано </t>
    </r>
    <r>
      <rPr>
        <b/>
        <sz val="12"/>
        <color indexed="62"/>
        <rFont val="Calibri"/>
        <family val="2"/>
      </rPr>
      <t>- кількість не атестованих студентів
К</t>
    </r>
    <r>
      <rPr>
        <b/>
        <vertAlign val="subscript"/>
        <sz val="12"/>
        <color indexed="62"/>
        <rFont val="Calibri"/>
        <family val="2"/>
      </rPr>
      <t>групи</t>
    </r>
    <r>
      <rPr>
        <b/>
        <sz val="12"/>
        <color indexed="62"/>
        <rFont val="Calibri"/>
        <family val="2"/>
      </rPr>
      <t xml:space="preserve"> -  кількість студентів академічної групи
К</t>
    </r>
    <r>
      <rPr>
        <b/>
        <vertAlign val="subscript"/>
        <sz val="12"/>
        <color indexed="62"/>
        <rFont val="Calibri"/>
        <family val="2"/>
      </rPr>
      <t xml:space="preserve">нез'яв </t>
    </r>
    <r>
      <rPr>
        <b/>
        <sz val="12"/>
        <color indexed="62"/>
        <rFont val="Calibri"/>
        <family val="2"/>
      </rPr>
      <t>- кількість тих, хто не з'явився</t>
    </r>
  </si>
  <si>
    <t>На випускових кафедрах показники обраховуються окремо для кожної спеціальності.</t>
  </si>
  <si>
    <t>На невипускових кафедрах показники обраховуються вцілому по кафедрі без розподілу даних за окремими спеціальностями.</t>
  </si>
  <si>
    <t>В разі використання та коректного вводу даних у додаткові таблиці  "результати сесії",   показники "Абсолютна успішність", "Якість успішності" та "Середній бал" відповідної сесії та/або спеціальності автомаитчно обчислюються  та відображаються у таблиці "АНАЛІЗ ДІЯЛЬНОСТІ".</t>
  </si>
  <si>
    <t xml:space="preserve">Додаткові таблиці для розрахуку показників "результати сесії" розділу "Якість надання освітньої послуги" </t>
  </si>
  <si>
    <t xml:space="preserve">Для  обрахунку абсолютної успішності, якості успішності та середнього бала за результатами сесії рекомендується  використовувати таблиці "Результати сесії 2" та "Результати сесії 1" на відповідних закладках цього файлу. </t>
  </si>
  <si>
    <t>Таблиці складаються з двох частин (блоків): 
      - ПІДСУМОК; 
      - РЕЗУЛЬТАТИ ЕКЗАМЕНАЦІЙНО-ЗАЛІКОВОЇ СЕСІЇ академічних груп (основна таблица).
Для введення даних використовуються клітинки з фоном білого кольору.
Клітинки з фоном сірого кольору містять сталу інформацію або формули для обчислення результатів.</t>
  </si>
  <si>
    <t xml:space="preserve">У клітинки стовпчика "Код напряму підготовки …." (блок ПІДСУМОК) заносять:
    - або ОКР, за яким навчаються студенти (для не випускових кафедр та кафедр з однією випусковою спеціальністю) 
    - або код напрямів підготовки бакалаврів, спеціальності спеціалістів та магістрів (для випускових кафедр з двома спеціальностями). </t>
  </si>
  <si>
    <r>
      <t xml:space="preserve">Інформація зазначених клітин таблиці є </t>
    </r>
    <r>
      <rPr>
        <b/>
        <i/>
        <sz val="12"/>
        <color indexed="8"/>
        <rFont val="Calibri"/>
        <family val="2"/>
      </rPr>
      <t>еталоном</t>
    </r>
    <r>
      <rPr>
        <sz val="12"/>
        <color indexed="8"/>
        <rFont val="Calibri"/>
        <family val="2"/>
      </rPr>
      <t xml:space="preserve"> для подальшої роботи та визначає порядок групування результатів сесії в основній таблиці.</t>
    </r>
  </si>
  <si>
    <t>У стовпчику "Код напряму підготовки …."  блоку ПІДСУМОК має бути заповнений хоча б один рядок</t>
  </si>
  <si>
    <t xml:space="preserve">Викладачі кафедри надають дані з дисципліни, що відповідають стовпчикам 2-12 основної таблиці. </t>
  </si>
  <si>
    <t xml:space="preserve">Відповідальна особа заносить надану інформацію в основну таблицю (блок РЕЗУЛЬТАТИ ЕКЗАМЕНАЦІЙНО-ЗАЛІКОВОЇ СЕСІЇ ) у клітинки з білим фоном. </t>
  </si>
  <si>
    <t>Якщо кількість студентів академічної групи (стовпчик 6) не відповідає розподілу студентів за балами та явкою (сума стовпчиків 7-12), клітинка 6-го стовпчика з кількістю студентів академічної групи змінює фон на рожевий. Рожевий фон - сигнал помилки при вводі даних.</t>
  </si>
  <si>
    <t>Підсумкові результати (показники "Абсолютна успішність", "Якість успішності" та "Середній бал") з дисципліни для студентів групи обраховуються автоматично та відображаються у стовпчиках 13-15.</t>
  </si>
  <si>
    <r>
      <t xml:space="preserve">При вводі даних в основну таблицю у стовпчик 2 "Код напряму підготовки …." необхідно дотримуватися </t>
    </r>
    <r>
      <rPr>
        <b/>
        <sz val="12"/>
        <color indexed="8"/>
        <rFont val="Calibri"/>
        <family val="2"/>
      </rPr>
      <t>сувороїї відповідності</t>
    </r>
    <r>
      <rPr>
        <sz val="12"/>
        <color indexed="8"/>
        <rFont val="Calibri"/>
        <family val="2"/>
      </rPr>
      <t xml:space="preserve"> цих даних </t>
    </r>
    <r>
      <rPr>
        <b/>
        <i/>
        <sz val="12"/>
        <color indexed="8"/>
        <rFont val="Calibri"/>
        <family val="2"/>
      </rPr>
      <t xml:space="preserve">еталонним, </t>
    </r>
    <r>
      <rPr>
        <sz val="12"/>
        <color indexed="8"/>
        <rFont val="Calibri"/>
        <family val="2"/>
      </rPr>
      <t xml:space="preserve">що занесені у відповідний стовпчик блока </t>
    </r>
    <r>
      <rPr>
        <sz val="12"/>
        <color indexed="8"/>
        <rFont val="Calibri"/>
        <family val="2"/>
      </rPr>
      <t>ПІДСУМОК. 
Дані рядків основної таблиці з хибним кодом у формуванні підсумків не використовуються.</t>
    </r>
  </si>
  <si>
    <t>Відповідно до кодів, що містяться у стовпчику "Код напряму підготовки …." у  рядках блоку ПІДСУМОК, на підставі даних  блоку таблиці РЕЗУЛЬТАТИ ЕКЗАМЕНАЦІЙНО-ЗАЛІКОВОЇ СЕСІЇ автомаитчно обчислюються показники "Абсолютна успішність", "Якість успішності" та "Середній бал". Показники з рядка "ВСЬОГО ПО КАФЕДРІ"  автоматично відображаються у відповідних рядках таблиці "Аналіз діяльності" розділу "Результати заліково-екзаменаційної сесії" у стовпчику "звітній період 2015-2016".</t>
  </si>
  <si>
    <t>Інформацію таблиць "Результати сесії.." доцільно використовувати при порівняльному аналізі якості надання освітньої послуги в різних аспектах:
  - за ОКР
  - за спеціальностями
  - за дисциплінами
  - за викладачами
  - за академічними групами.
При цьому зручно користуватися фільтрами та сортуваннями даних за допомогою Фільтрації даних   блоку таблиці РЕЗУЛЬТАТИ ЕКЗАМЕНАЦІЙНО-ЗАЛІКОВОЇ СЕСІЇ</t>
  </si>
  <si>
    <t>Коригування показників попередніх звітних періодів</t>
  </si>
  <si>
    <t>Дані за попередні звітні періоди потребують аналізу та коригування з метою усунення помилок. Наявність хибних даних призводить до помилок під час обчислення показників  динаміки.</t>
  </si>
  <si>
    <t>№ п/п</t>
  </si>
  <si>
    <t>інститут</t>
  </si>
  <si>
    <t>ІКІТ</t>
  </si>
  <si>
    <t>назва кафедри</t>
  </si>
  <si>
    <t>комп'ютерних інформаційних технологій</t>
  </si>
  <si>
    <t>в</t>
  </si>
  <si>
    <t>номер кафедри</t>
  </si>
  <si>
    <t>09.01.03</t>
  </si>
  <si>
    <t>звітний період</t>
  </si>
  <si>
    <t>11-12</t>
  </si>
  <si>
    <t>12-13</t>
  </si>
  <si>
    <t>13-14</t>
  </si>
  <si>
    <t>14-15</t>
  </si>
  <si>
    <t>15-16</t>
  </si>
  <si>
    <t>завідувач кафедри</t>
  </si>
  <si>
    <t>1.1</t>
  </si>
  <si>
    <t>Чисельність НПП (всього)</t>
  </si>
  <si>
    <t>1.2</t>
  </si>
  <si>
    <t>Чисельність штатних НПП (всього)</t>
  </si>
  <si>
    <t>1.2.1</t>
  </si>
  <si>
    <t/>
  </si>
  <si>
    <t>1.2.1.1</t>
  </si>
  <si>
    <t>1.2.1.2</t>
  </si>
  <si>
    <t>1.2.1.3</t>
  </si>
  <si>
    <t>1.2.1.4</t>
  </si>
  <si>
    <t>1.2.1.5</t>
  </si>
  <si>
    <t>1.2.2</t>
  </si>
  <si>
    <t>розподіл штатних НПП за науковими ступенями та вченими званнями:</t>
  </si>
  <si>
    <t>1.2.2.1</t>
  </si>
  <si>
    <t>1.2.2.2</t>
  </si>
  <si>
    <t>1.2.2.3</t>
  </si>
  <si>
    <t>1.2.2.4</t>
  </si>
  <si>
    <t>1.3</t>
  </si>
  <si>
    <t>Кількість докторів наук , які є науковими консультантами докторантів НАУ</t>
  </si>
  <si>
    <t>1.4</t>
  </si>
  <si>
    <t>Кількість докторів наук, які є науковими керівниками аспірантів НАУ</t>
  </si>
  <si>
    <t>1.5</t>
  </si>
  <si>
    <t>Кількість кандидатів наук, які є науковими керівниками аспірантів НАУ</t>
  </si>
  <si>
    <t>1.6</t>
  </si>
  <si>
    <t>*середній вік штатних НПП кафедри</t>
  </si>
  <si>
    <t>1.7</t>
  </si>
  <si>
    <t>1.8</t>
  </si>
  <si>
    <t>*частка НПП продуктивного наукового віку кафедри</t>
  </si>
  <si>
    <t>1.9</t>
  </si>
  <si>
    <t>*частка НПП вищої кваліфікації</t>
  </si>
  <si>
    <t>1.10</t>
  </si>
  <si>
    <t>*частка докторів наук серед штатних НПП вищої кваліфікації</t>
  </si>
  <si>
    <t>1.11</t>
  </si>
  <si>
    <t>*частка кандидатів наук серед штатних НПП вищої кваліфікації</t>
  </si>
  <si>
    <t>1.12</t>
  </si>
  <si>
    <t>*частка залучених до підготовки кадрів вищої кваліфікації докторів наук</t>
  </si>
  <si>
    <t>1.13</t>
  </si>
  <si>
    <t xml:space="preserve">*частка залучених до підготовки кадрів вищої кваліфікації кандидатів наук </t>
  </si>
  <si>
    <t>2.1</t>
  </si>
  <si>
    <t>2.2</t>
  </si>
  <si>
    <t xml:space="preserve">Кількість НПП, які не пройшли з будь-яких причин заплановане підвищення кваліфікації </t>
  </si>
  <si>
    <t>2.3</t>
  </si>
  <si>
    <t>2.4</t>
  </si>
  <si>
    <t>розподіл НПП за базами підвищення кваліфікації:</t>
  </si>
  <si>
    <t>2.4.1</t>
  </si>
  <si>
    <t>2.4.2</t>
  </si>
  <si>
    <t>2.4.3</t>
  </si>
  <si>
    <t>2.4.4</t>
  </si>
  <si>
    <t>2.4.5</t>
  </si>
  <si>
    <t>2.5</t>
  </si>
  <si>
    <t>2.6</t>
  </si>
  <si>
    <t xml:space="preserve">*частка НПП, що підвищили кваліфікацію </t>
  </si>
  <si>
    <t>2.7</t>
  </si>
  <si>
    <t>*частка НПП, що підвищили кваліфікацію на виробництві</t>
  </si>
  <si>
    <t>2.8</t>
  </si>
  <si>
    <t>*частка НПП, що підвищили кваліфікацію у науково-дослідних установах</t>
  </si>
  <si>
    <t>2.9</t>
  </si>
  <si>
    <t>*частка НПП, що підвищили кваліфікацію у навчальних закладах</t>
  </si>
  <si>
    <t>2.10</t>
  </si>
  <si>
    <t>*частка НПП, що підвищили кваліфікацію на науково-методичних курсах (ІПН та інші)</t>
  </si>
  <si>
    <t>2.11</t>
  </si>
  <si>
    <t>*частка НПП, що підвищили кваліфікацію за кордоном</t>
  </si>
  <si>
    <t>3.1</t>
  </si>
  <si>
    <t xml:space="preserve">Кількість дійсних членів (академіків), член-кореспондентів Національної академій наук України </t>
  </si>
  <si>
    <t>3.2</t>
  </si>
  <si>
    <t xml:space="preserve">Кількість дійсних членів (академіків), член-кореспондентів державних галузевих академій наук України </t>
  </si>
  <si>
    <t>3.3</t>
  </si>
  <si>
    <t xml:space="preserve">Кількість лауреатів державних премій (Державна премія  України в галузі науки і техніки  та Державна премія України імені Т. Шевченка)  </t>
  </si>
  <si>
    <t>3.4</t>
  </si>
  <si>
    <t>Кількість НПП, які отримали заохочення ректора університету</t>
  </si>
  <si>
    <t>3.5</t>
  </si>
  <si>
    <t>Кількість НПП , які отримали заохочення директора інституту</t>
  </si>
  <si>
    <t>3.6</t>
  </si>
  <si>
    <t>Кількість науковців, що отримують державні стипендії для молодих вчених</t>
  </si>
  <si>
    <t>3.7</t>
  </si>
  <si>
    <t>*частка НПП, які отримали заохочення ректора університету</t>
  </si>
  <si>
    <t>3.8</t>
  </si>
  <si>
    <t>*частка НПП, які отримали заохочення директора інституту</t>
  </si>
  <si>
    <t>4.1</t>
  </si>
  <si>
    <t>Кількість докторантів, наукові консультанти яких є працівниками кафедри</t>
  </si>
  <si>
    <t>4.2</t>
  </si>
  <si>
    <t>Кількість докторських дисертацій, захищених  НПП кафедри</t>
  </si>
  <si>
    <t>4.3</t>
  </si>
  <si>
    <t>Кількість аспірантів, наукові керівники яких є працівниками кафедри</t>
  </si>
  <si>
    <t>4.4</t>
  </si>
  <si>
    <t xml:space="preserve">Кількість кандидатських дисертацій, захищених НПП кафедри </t>
  </si>
  <si>
    <t>4.5</t>
  </si>
  <si>
    <t xml:space="preserve">Кількість аспірантів (наукові керівники яких є працівниками кафедри), у яких термін захисту дисертацій припадає на звітній період </t>
  </si>
  <si>
    <t>4.6</t>
  </si>
  <si>
    <t>Кількість аспірантів (наукові керівники яких є працівниками кафедри), які захистили дисертацію в установлений термін</t>
  </si>
  <si>
    <t>4.7</t>
  </si>
  <si>
    <t>Кількість аспірантів, науковими керівниками якіх є доктори наук - працівники кафедри</t>
  </si>
  <si>
    <t>4.8</t>
  </si>
  <si>
    <t>Кількість аспірантів, науковими керівниками якіх є кандидати наук - працівники кафедри</t>
  </si>
  <si>
    <t>4.9</t>
  </si>
  <si>
    <t>Кількість аспірантів, які навчаються з відривом від виробництва</t>
  </si>
  <si>
    <t>4.10</t>
  </si>
  <si>
    <t xml:space="preserve">Кількість захищених кандидатських дисертацій працівниками кафедри, які навчалися з відривом від виробництва </t>
  </si>
  <si>
    <t>4.11</t>
  </si>
  <si>
    <t xml:space="preserve">Кількість аспірантів, що навчалися з відривом від виробництва, у яких термін захисту дисертацій припадає на звітній період </t>
  </si>
  <si>
    <t>4.12</t>
  </si>
  <si>
    <t>Кількість аспірантів, що навчалися з відривом від виробництва, які захистили дисертацію в установлений термін</t>
  </si>
  <si>
    <t>4.13</t>
  </si>
  <si>
    <t>Кількість підготовлених відгуків, рецензій на дисертації</t>
  </si>
  <si>
    <t>4.14</t>
  </si>
  <si>
    <t>Кількість опонувань при захисті дисертацій</t>
  </si>
  <si>
    <t>4.15</t>
  </si>
  <si>
    <t>*частка аспірантів, науковими керівниками яких є  доктори наук</t>
  </si>
  <si>
    <t>4.16</t>
  </si>
  <si>
    <t>*частка аспірантів, науковими керівниками яких є  кандидати наук</t>
  </si>
  <si>
    <t>4.17</t>
  </si>
  <si>
    <t>*результативність аспірантів кафедри (кільк. захищених  дисертацій / термін захисту дисертації припадає на звітний період)</t>
  </si>
  <si>
    <t>4.18</t>
  </si>
  <si>
    <t>*виконавська дисципліна аспірантів кафедри (захистили дисертацію своєчасно/захищених дисертацій у звітній період)</t>
  </si>
  <si>
    <t>4.19</t>
  </si>
  <si>
    <t>*кількість аспірантів на одного керівника - доктора наук</t>
  </si>
  <si>
    <t>4.20</t>
  </si>
  <si>
    <t>*кількість аспірантів на одного керівника - кандидата наук</t>
  </si>
  <si>
    <t>5.1</t>
  </si>
  <si>
    <t>Кількість дисциплін кафедри (укр.)</t>
  </si>
  <si>
    <t>5.2</t>
  </si>
  <si>
    <t>Кількість дисциплін кафедри (англ.)</t>
  </si>
  <si>
    <t>5.3</t>
  </si>
  <si>
    <t>Кількість дисциплін кафедри (ІЗДН)</t>
  </si>
  <si>
    <t>5.4</t>
  </si>
  <si>
    <t xml:space="preserve">Кількість наявних(розроблених кафедрою  та затверджених)навчальних програм (укр.) </t>
  </si>
  <si>
    <t>5.5</t>
  </si>
  <si>
    <t xml:space="preserve">Кількість наявних (розроблених кафедрою  та затверджених) робочих навчальних програм (укр.) </t>
  </si>
  <si>
    <t>5.6</t>
  </si>
  <si>
    <t>Кількість наявних (розроблених кафедрою  та затверджених)робочих навчальних програм (англ.)</t>
  </si>
  <si>
    <t>5.7</t>
  </si>
  <si>
    <t xml:space="preserve">Кількість наявних (розроблених кафедрою  та затверджених) робочих навчальних програм (ІЗДН) </t>
  </si>
  <si>
    <t>5.8</t>
  </si>
  <si>
    <t>Кількість дисциплін, що мають бути забезпечені пакетами ККР (укр.)</t>
  </si>
  <si>
    <t>5.9</t>
  </si>
  <si>
    <t>Кількість наявних (розроблених кафедрою  та затверджених) пакетів ККР (укр.)</t>
  </si>
  <si>
    <t>5.10</t>
  </si>
  <si>
    <t>Кількість дисциплін, що мають бути забезпечені пакетами ККР (англ.)</t>
  </si>
  <si>
    <t>5.11</t>
  </si>
  <si>
    <t>Кількість наявних (розроблених кафедрою та затверджених) пакетів ККР (англ.)</t>
  </si>
  <si>
    <t>5.12</t>
  </si>
  <si>
    <t>Кількість наявних навчально-методичних комплексів (укр.)</t>
  </si>
  <si>
    <t>5.13</t>
  </si>
  <si>
    <t>Кількість наявних навчально-методичних комплексів (англ.)</t>
  </si>
  <si>
    <t>5.14</t>
  </si>
  <si>
    <t>Кількість наявних навчально-методичних комплексів (ІЗДН)</t>
  </si>
  <si>
    <t>5.15</t>
  </si>
  <si>
    <t>Кількість наявних (розроблених та затверджених) пакетів ККЗ (укр.)</t>
  </si>
  <si>
    <t>5.16</t>
  </si>
  <si>
    <t>Кількість наявних (розроблених та затверджених) пакетів ККЗ (англ.)</t>
  </si>
  <si>
    <t>5.17</t>
  </si>
  <si>
    <t>Кількість наявних (розроблених та затверджених) пакетів ККЗ (ІЗДН)</t>
  </si>
  <si>
    <t>5.18</t>
  </si>
  <si>
    <t>Кількість наявних програм державного екзамену ОКР бакалавр (укр)</t>
  </si>
  <si>
    <t>5.19</t>
  </si>
  <si>
    <t>Кількість наявних програм державного екзамену ОКР бакалавр (англ)</t>
  </si>
  <si>
    <t>5.20</t>
  </si>
  <si>
    <t>*забезпеченість пакетами ККР (укр)</t>
  </si>
  <si>
    <t>5.21</t>
  </si>
  <si>
    <t>*забезпеченість пакетами ККР ( англ)</t>
  </si>
  <si>
    <t>5.22</t>
  </si>
  <si>
    <t>*забезпеченість навчально-методичними комплексами (укр)</t>
  </si>
  <si>
    <t>5.23</t>
  </si>
  <si>
    <t>*забезпеченість навчально-методичними комплексами (англ.)</t>
  </si>
  <si>
    <t>5.24</t>
  </si>
  <si>
    <t>*забезпеченість навчально-методичними комплексами (ІЗДН)</t>
  </si>
  <si>
    <t>6.1</t>
  </si>
  <si>
    <t>Загальна кількість комп'ютерів на кафедрі</t>
  </si>
  <si>
    <t>6.2</t>
  </si>
  <si>
    <t>Кількість комп’ютерів, що мають доступ до ІНТЕРНЕТ</t>
  </si>
  <si>
    <t>6.3</t>
  </si>
  <si>
    <t>Кількість навчальних лабораторій на кафедрі</t>
  </si>
  <si>
    <t>6.4</t>
  </si>
  <si>
    <t>Кількість закріплених комп'ютерних класів</t>
  </si>
  <si>
    <t>6.5</t>
  </si>
  <si>
    <t>Кількість комп'ютерів, що використовуються в навчальному процесі</t>
  </si>
  <si>
    <t>6.6</t>
  </si>
  <si>
    <t>Кількість комп'ютерів, технічний стан та програмне забезпечення яких відповідають вимогам навчального процесу</t>
  </si>
  <si>
    <t>6.7</t>
  </si>
  <si>
    <t>Кількість лабораторних (практичних) робіт з використанням комп'ютерів</t>
  </si>
  <si>
    <t>6.8</t>
  </si>
  <si>
    <t>*частка КТ, що використовується в навчальному процесі</t>
  </si>
  <si>
    <t>6.9</t>
  </si>
  <si>
    <t>*частка КТ з доступом до інтернет</t>
  </si>
  <si>
    <t>6.10</t>
  </si>
  <si>
    <t>*частка КТ, що відповідають вимогам навчального процесу</t>
  </si>
  <si>
    <t>7.1</t>
  </si>
  <si>
    <t>7.1.2</t>
  </si>
  <si>
    <t>7.1.3</t>
  </si>
  <si>
    <t>7.1.4</t>
  </si>
  <si>
    <t>7.2</t>
  </si>
  <si>
    <t>Кількість наукових працівників, що беруть участь у виконанні діючих НДР з оплатою</t>
  </si>
  <si>
    <t>7.3</t>
  </si>
  <si>
    <t>Кількість докторів наук, що беруть участь у виконанні діючих НДР з оплатою</t>
  </si>
  <si>
    <t>7.4</t>
  </si>
  <si>
    <t>Кількість кандидатів наук, що беруть участь у виконанні діючих НДР з оплатою</t>
  </si>
  <si>
    <t>7.5</t>
  </si>
  <si>
    <t>7.5.1</t>
  </si>
  <si>
    <t>7.5.2</t>
  </si>
  <si>
    <t>7.5.3</t>
  </si>
  <si>
    <t>7.6</t>
  </si>
  <si>
    <t>Кількість отриманих вітчизняних охоронних документів</t>
  </si>
  <si>
    <t>7.7</t>
  </si>
  <si>
    <t xml:space="preserve">Кількість отриманих охоронних документів в інших країнах </t>
  </si>
  <si>
    <t>7.8</t>
  </si>
  <si>
    <t xml:space="preserve">Кількість поданих заявок на винахід </t>
  </si>
  <si>
    <t>7.9</t>
  </si>
  <si>
    <t xml:space="preserve">Кількість проданих ліцензій </t>
  </si>
  <si>
    <t>7.10</t>
  </si>
  <si>
    <t xml:space="preserve">Кількість інноваційних проектів, що отримали нагороди за результатами участі у всеукраїнських та міжнародних семінарах, конференціях, виставках </t>
  </si>
  <si>
    <t>7.11</t>
  </si>
  <si>
    <t xml:space="preserve">Кількість об'єктів інтелектуальної власності, які відповідають пріоритетним напрямам розвитку науки і техніки </t>
  </si>
  <si>
    <t>7.12</t>
  </si>
  <si>
    <t>*частка НДР, які відповідають світовому рівню</t>
  </si>
  <si>
    <t>7.13</t>
  </si>
  <si>
    <t>*частка НДР, результати яких впроваджено у виробництво або навчальний процес</t>
  </si>
  <si>
    <t>7.14</t>
  </si>
  <si>
    <t>*частка об'єктів інтелектуальної власності, які відповідають пріоритетним напрямам розвитку науки і техніки</t>
  </si>
  <si>
    <t>7.15</t>
  </si>
  <si>
    <t>*частка наукових працівників, що беруть участь в виконанні НДР з оплатою</t>
  </si>
  <si>
    <t>7.16</t>
  </si>
  <si>
    <t>*частка докторів наук, що беруть участь в виконанні НДР з оплатою</t>
  </si>
  <si>
    <t>7.17</t>
  </si>
  <si>
    <t>*частка кандидатів наук, що беруть участь в виконанні НДР з оплатою</t>
  </si>
  <si>
    <t>8.1</t>
  </si>
  <si>
    <t>Кількість студентів, що брали участь в виконанні НДР з оплатою</t>
  </si>
  <si>
    <t>8.2</t>
  </si>
  <si>
    <t>Кількість організованих кафедрою гуртків</t>
  </si>
  <si>
    <t>8.3</t>
  </si>
  <si>
    <t>Кількість студентів - учасників гуртків</t>
  </si>
  <si>
    <t>8.4</t>
  </si>
  <si>
    <t>Кількість студентів - учасників І туру Всеукраїнського конкурсу студентських наукових робіт</t>
  </si>
  <si>
    <t>8.5</t>
  </si>
  <si>
    <t>Кількість студентів - учасників ІІ туру Всеукраїнського конкурсу студентських наукових робіт</t>
  </si>
  <si>
    <t>8.6</t>
  </si>
  <si>
    <t>Кількість студентів - учасників I туру всеукраїнських олімпіад</t>
  </si>
  <si>
    <t>8.7</t>
  </si>
  <si>
    <t>Кількість студентів - учасників II туру  Всеукраїнської студентської олімпіади</t>
  </si>
  <si>
    <t>8.8</t>
  </si>
  <si>
    <t>*середня чисельність студентів у гуртках</t>
  </si>
  <si>
    <t>9.1</t>
  </si>
  <si>
    <t>Кількість студентів, нагороджених за результатами ІІ туру Всеукраїнського конкурсу студентських наукових робіт</t>
  </si>
  <si>
    <t>9.2</t>
  </si>
  <si>
    <t>Кількість студентів, нагороджених за результатами IІ туру всеукраїнських олімпіад</t>
  </si>
  <si>
    <t>9.3</t>
  </si>
  <si>
    <t>Кількість опублікованих статей, тез доповідей за участю студентів</t>
  </si>
  <si>
    <t>9.4</t>
  </si>
  <si>
    <t>Кількість статей, тез доповідей, підготовлених студентами самостійно</t>
  </si>
  <si>
    <t>9.5</t>
  </si>
  <si>
    <t>Кількість студентів - учасників конкурсів, семінарів, виставок</t>
  </si>
  <si>
    <t>9.6</t>
  </si>
  <si>
    <t>Кількість студентів - учасників конференцій</t>
  </si>
  <si>
    <t>9.7</t>
  </si>
  <si>
    <t>*частка призерів ІІ туру Всеукраїнського конкурсу студентських наук. робіт</t>
  </si>
  <si>
    <t>9.8</t>
  </si>
  <si>
    <t>*частка призерів IІ туру всеукраїнських олімпіад</t>
  </si>
  <si>
    <t>10.1</t>
  </si>
  <si>
    <t>Кількість наукових публікацій:</t>
  </si>
  <si>
    <t>10.1.1</t>
  </si>
  <si>
    <t>10.1.2</t>
  </si>
  <si>
    <t>10.1.3</t>
  </si>
  <si>
    <t>10.1.4</t>
  </si>
  <si>
    <t>10.1.5</t>
  </si>
  <si>
    <t>10.1.6</t>
  </si>
  <si>
    <t>10.2</t>
  </si>
  <si>
    <t>Кількість опублікованих (укр):</t>
  </si>
  <si>
    <t>10.2.1</t>
  </si>
  <si>
    <t>10.2.2</t>
  </si>
  <si>
    <t>10.2.3</t>
  </si>
  <si>
    <t>10.2.4</t>
  </si>
  <si>
    <t>10.2.5</t>
  </si>
  <si>
    <t>10.2.6</t>
  </si>
  <si>
    <t>10.2.7</t>
  </si>
  <si>
    <t>10.3</t>
  </si>
  <si>
    <t>Кількість опублікованих (англ):</t>
  </si>
  <si>
    <t>10.3.1</t>
  </si>
  <si>
    <t>10.3.2</t>
  </si>
  <si>
    <t>10.3.3</t>
  </si>
  <si>
    <t>10.3.4</t>
  </si>
  <si>
    <t>10.3.5</t>
  </si>
  <si>
    <t>10.3.6</t>
  </si>
  <si>
    <t>10.3.7</t>
  </si>
  <si>
    <t>11.1</t>
  </si>
  <si>
    <t>Кількість НПП, що взяли участь у всеукраїнських семінарах та конференціях</t>
  </si>
  <si>
    <t>11.2</t>
  </si>
  <si>
    <t>Кількість НПП, що взяли участь у міжнародних  наукових конференціях, симпозіумах тощо</t>
  </si>
  <si>
    <t>11.3</t>
  </si>
  <si>
    <t>Кількість міжнародних наукових конфренцій, семінарів, конкурсів тощо, організованих та проведених на базі кафедри</t>
  </si>
  <si>
    <t>11.3.1</t>
  </si>
  <si>
    <t>Кількість закордонних учасників (за програмою) міжнародних наукових конференцій, семінарів, конкурсів тощо, організованих та проведених на базі кафедри</t>
  </si>
  <si>
    <t>11.4</t>
  </si>
  <si>
    <t>*частка НПП, що взяли участь у всеукраїнських семінарах та конференціях</t>
  </si>
  <si>
    <t>11.5</t>
  </si>
  <si>
    <t>*частка НПП, що взяли участь у міжнародних  науково-методичних конференціях</t>
  </si>
  <si>
    <t>11.6</t>
  </si>
  <si>
    <t>*представництво закордонних учасників (за програмою) на міжнародних наукових конференціях, семінарах, конкурсах тощо, організованих та проведених на базі кафедри</t>
  </si>
  <si>
    <t>12.1</t>
  </si>
  <si>
    <t>Кількість угод та договорів університету із зарубіжними науковими та освітніми установами, ініціатором підписання яких виступила кафедра</t>
  </si>
  <si>
    <t>12.2</t>
  </si>
  <si>
    <t>Кількість міжнародних проектів/грантів, у виконанні яких кафедра бере участь</t>
  </si>
  <si>
    <t>12.3</t>
  </si>
  <si>
    <t>Сума надходжень, залучених кафедрою до бюджету університету за виконання міжнародних проектів/грантів (грн)</t>
  </si>
  <si>
    <t>12.4</t>
  </si>
  <si>
    <t>Кількість угод та договорів університету за програмою Подвійний диплом за напрямом(ми) кафедри</t>
  </si>
  <si>
    <t>12.5</t>
  </si>
  <si>
    <t>Кількість студентів, які навчаються за програмою Подвійний диплом за напрямом (напрямами) кафедри</t>
  </si>
  <si>
    <t>12.6</t>
  </si>
  <si>
    <t>Кількість випускників, яким було видано два дипломи за програмою Подвійний диплом за напрямом (напрямами) кафедри</t>
  </si>
  <si>
    <t>12.7</t>
  </si>
  <si>
    <t>Кількість іноземних громадян, які навчаються за напрямом(напрямами) кафедри</t>
  </si>
  <si>
    <t>12.7.1</t>
  </si>
  <si>
    <t>12.7.2</t>
  </si>
  <si>
    <t>12.7.3</t>
  </si>
  <si>
    <t>12.7.4</t>
  </si>
  <si>
    <t>12.8</t>
  </si>
  <si>
    <t xml:space="preserve">Кількість кандидатських/докторських дисертацій, захищених іноземними громадянами </t>
  </si>
  <si>
    <t>12.9</t>
  </si>
  <si>
    <t>Кількість викладачів, аспірантів, докторантів та науковців кафедри, які виїзджали за кордон за програмою академічної мобільності</t>
  </si>
  <si>
    <t>12.10</t>
  </si>
  <si>
    <t>Кількість іноземних викладачів, науковців тощо, які приїжджали на кафедру за програмою академічної мобільності</t>
  </si>
  <si>
    <t>12.11</t>
  </si>
  <si>
    <t>Кількість студентів кафедри, які виїжджали за кордон за програмою академічної мобільності</t>
  </si>
  <si>
    <t>12.12</t>
  </si>
  <si>
    <t>Кількість іноземних студентів, які приїжджали на кафедру за програмою академічної мобільності</t>
  </si>
  <si>
    <t>12.13</t>
  </si>
  <si>
    <t>Кількість студентів кафедри, які брали участь у міжнародних олімпіадах, конкурсах тощо</t>
  </si>
  <si>
    <t>12.14</t>
  </si>
  <si>
    <t>Кількість студентів кафедри, які стали призерами(отримали нагороди) у міжнародних олімпіадах, конкурсах тощо</t>
  </si>
  <si>
    <t>12.15</t>
  </si>
  <si>
    <t>*частка студентів-призерів міжнародних олімпіад, конкурсів тощо</t>
  </si>
  <si>
    <t>13.1</t>
  </si>
  <si>
    <t>Кількість договорів про співпрацю (школи, ліцеї, коледжи)</t>
  </si>
  <si>
    <t>13.2</t>
  </si>
  <si>
    <t>Кількість відвідувань шкіл, ліцеїв, гімназій тощо</t>
  </si>
  <si>
    <t>13.3</t>
  </si>
  <si>
    <t xml:space="preserve">ОКР Бакалавр, денна форма навчання </t>
  </si>
  <si>
    <t>13.3.1</t>
  </si>
  <si>
    <t>13.3.2</t>
  </si>
  <si>
    <t>13.3.3</t>
  </si>
  <si>
    <t>13.3.4</t>
  </si>
  <si>
    <t>*ефективність профорієнтаційної роботи (кільк. відвідувань шкіл/кільк.заяв)</t>
  </si>
  <si>
    <t>13.3.5</t>
  </si>
  <si>
    <t>*конкурс(подані заяви/ліц.обсяг)</t>
  </si>
  <si>
    <t>13.3.6</t>
  </si>
  <si>
    <t>*частка зарахованих (кільк.зарах/ліц.обсяг)</t>
  </si>
  <si>
    <t>13.4</t>
  </si>
  <si>
    <t xml:space="preserve">ОКР Бакалавр, заочна форма навчання </t>
  </si>
  <si>
    <t>13.4.1</t>
  </si>
  <si>
    <t>13.4.2</t>
  </si>
  <si>
    <t>13.4.3</t>
  </si>
  <si>
    <t>13.4.4</t>
  </si>
  <si>
    <t>13.4.5</t>
  </si>
  <si>
    <t>13.5</t>
  </si>
  <si>
    <t xml:space="preserve">ОКР Спеціаліст, Магістр денна форма навчання </t>
  </si>
  <si>
    <t>13.5.1</t>
  </si>
  <si>
    <t>13.5.2</t>
  </si>
  <si>
    <t>13.5.3</t>
  </si>
  <si>
    <t>13.5.4</t>
  </si>
  <si>
    <t>13.5.5</t>
  </si>
  <si>
    <t>13.6</t>
  </si>
  <si>
    <t xml:space="preserve">ОКР Спеціаліст, Магістр заочна форма навчання </t>
  </si>
  <si>
    <t>13.6.1</t>
  </si>
  <si>
    <t>13.6.2</t>
  </si>
  <si>
    <t>13.6.3</t>
  </si>
  <si>
    <t>13.6.4</t>
  </si>
  <si>
    <t>13.6.5</t>
  </si>
  <si>
    <t>13.7</t>
  </si>
  <si>
    <t>Кількість підприємств, з якими укладені угоди про співпрацю</t>
  </si>
  <si>
    <t>13.8</t>
  </si>
  <si>
    <t>Кількість підприємств, з якими заключені договори на проведеня виробничих практик студентів 1-4 курсів</t>
  </si>
  <si>
    <t>13.9</t>
  </si>
  <si>
    <t>Кількість підприємств, з якими заключені договори на проведеня виробничих практик студентів 5 курсу</t>
  </si>
  <si>
    <t>13.10</t>
  </si>
  <si>
    <t>13.11</t>
  </si>
  <si>
    <t>13.12</t>
  </si>
  <si>
    <t>13.12.1</t>
  </si>
  <si>
    <t>13.12.2</t>
  </si>
  <si>
    <t>13.12.3</t>
  </si>
  <si>
    <t>14.1</t>
  </si>
  <si>
    <t>Кількість НПП, що є кураторами студентських груп</t>
  </si>
  <si>
    <t>14.2</t>
  </si>
  <si>
    <t>*частка НПП, що беруть участь у виховному процесі</t>
  </si>
  <si>
    <t>15.1</t>
  </si>
  <si>
    <t>спеціальність 1</t>
  </si>
  <si>
    <t>15.1.1</t>
  </si>
  <si>
    <t>Результати заліково-екзаменаційних сесії (1 семестр)</t>
  </si>
  <si>
    <t>15.1.1.1</t>
  </si>
  <si>
    <t>15.1.1.2</t>
  </si>
  <si>
    <t>15.1.1.3</t>
  </si>
  <si>
    <t>15.1.2</t>
  </si>
  <si>
    <t>Результати заліково-екзаменаційних сесії (2 семестр)</t>
  </si>
  <si>
    <t>15.1.2.1</t>
  </si>
  <si>
    <t>15.1.2.2</t>
  </si>
  <si>
    <t>15.1.2.3</t>
  </si>
  <si>
    <t>15.1.3</t>
  </si>
  <si>
    <t>Результати виконання ККР</t>
  </si>
  <si>
    <t>15.1.3.1</t>
  </si>
  <si>
    <t>15.1.3.2</t>
  </si>
  <si>
    <t>15.1.3.3</t>
  </si>
  <si>
    <t>15.1.4</t>
  </si>
  <si>
    <t>Результати ККЗ</t>
  </si>
  <si>
    <t>15.1.4.1</t>
  </si>
  <si>
    <t>15.1.4.2</t>
  </si>
  <si>
    <t>15.1.4.3</t>
  </si>
  <si>
    <t>15.1.5</t>
  </si>
  <si>
    <t>Результати ДЕК</t>
  </si>
  <si>
    <t>15.1.5.1</t>
  </si>
  <si>
    <t>15.1.5.2</t>
  </si>
  <si>
    <t>15.1.5.3</t>
  </si>
  <si>
    <t>15.2</t>
  </si>
  <si>
    <t>спеціальність 2</t>
  </si>
  <si>
    <t>15.2.1</t>
  </si>
  <si>
    <t>Результати заліково-екзаменаційної сесії (1 семестр)</t>
  </si>
  <si>
    <t>15.2.1.1</t>
  </si>
  <si>
    <t>15.2.1.2</t>
  </si>
  <si>
    <t>15.2.1.3</t>
  </si>
  <si>
    <t>15.2.2</t>
  </si>
  <si>
    <t>Результати заліково-екзаменаційної сесії (2 семестр)</t>
  </si>
  <si>
    <t>15.2.2.1</t>
  </si>
  <si>
    <t>15.2.2.2</t>
  </si>
  <si>
    <t>15.2.2.3</t>
  </si>
  <si>
    <t>15.2.3</t>
  </si>
  <si>
    <t>15.2.3.1</t>
  </si>
  <si>
    <t>15.2.3.2</t>
  </si>
  <si>
    <t>15.2.3.3</t>
  </si>
  <si>
    <t>15.2.4</t>
  </si>
  <si>
    <t>15.2.4.1</t>
  </si>
  <si>
    <t>15.2.4.2</t>
  </si>
  <si>
    <t>15.2.5</t>
  </si>
  <si>
    <t>15.2.5.1</t>
  </si>
  <si>
    <t>15.2.5.2</t>
  </si>
  <si>
    <t>15.2.5.3</t>
  </si>
  <si>
    <t>3.9</t>
  </si>
  <si>
    <t>Кількість викладачів заслужених діячів науки і техніки</t>
  </si>
  <si>
    <t>Кількість підприємств, з якими заключені договори на проведеня технологічної практики студентів 3 курса</t>
  </si>
  <si>
    <t>Кількість підприємств, з якими заключені договори на проведеня виробничих практик студентів 6 курсу</t>
  </si>
  <si>
    <t>ознака (випускова -в; невипускова -нв)</t>
  </si>
  <si>
    <t xml:space="preserve">   - віком до 30 років</t>
  </si>
  <si>
    <t xml:space="preserve">   - віком 30-39 років</t>
  </si>
  <si>
    <t xml:space="preserve">   - віком 40-49 років</t>
  </si>
  <si>
    <t xml:space="preserve">   - віком 50-60 років</t>
  </si>
  <si>
    <t xml:space="preserve">   - віком старше 60 років</t>
  </si>
  <si>
    <t xml:space="preserve">   - мають науковий ступінь доктора наук та  вчене звання професора</t>
  </si>
  <si>
    <t xml:space="preserve">   - мають науковий ступінь доктора наук та вчене звання доцента</t>
  </si>
  <si>
    <t xml:space="preserve">   - мають науковий ступінь  кандидата наук без вченого звання</t>
  </si>
  <si>
    <t xml:space="preserve">   - мають науковий ступінь  кандидата наук та вчене звання доцента</t>
  </si>
  <si>
    <t xml:space="preserve">   - на виробництві</t>
  </si>
  <si>
    <t xml:space="preserve">   - у науково-дослідних установах</t>
  </si>
  <si>
    <t xml:space="preserve">   - у навчальних закладах</t>
  </si>
  <si>
    <t xml:space="preserve">   - на науково-методичних курсах (ІПН та інші)</t>
  </si>
  <si>
    <t xml:space="preserve">   - за кордоном</t>
  </si>
  <si>
    <t xml:space="preserve">   - захистили дисертацію</t>
  </si>
  <si>
    <t>Кількість НПП інших навчальних закладів, які пройшли стажування на базі кафедри</t>
  </si>
  <si>
    <t>Кількість НПП, які мають  звання Заслуженого майстра спорту</t>
  </si>
  <si>
    <t>Кількість НПП, які мають  звання  Майстра спорту міжнародного класу</t>
  </si>
  <si>
    <t xml:space="preserve">Кількість НПП, які мають  звання  Майстра спорту </t>
  </si>
  <si>
    <t>Діючі НДР кафедри  за видами:</t>
  </si>
  <si>
    <t xml:space="preserve">   - держбюджетних</t>
  </si>
  <si>
    <t xml:space="preserve">   - госпдоговірних</t>
  </si>
  <si>
    <t xml:space="preserve">   - кафедральних</t>
  </si>
  <si>
    <t>Закінчені НДР за 5 років на дату звітування:</t>
  </si>
  <si>
    <t xml:space="preserve">   - всього</t>
  </si>
  <si>
    <t xml:space="preserve">   - замовниками яких є закордонні навчальні, наукові або виробничі установи</t>
  </si>
  <si>
    <t xml:space="preserve">   - результати яких впроваджено у виробництво або навчальний процес</t>
  </si>
  <si>
    <t>конторль  закінчених НДР:</t>
  </si>
  <si>
    <t xml:space="preserve">   - монографій</t>
  </si>
  <si>
    <t xml:space="preserve">   - у виданнях, зареєстрованих у Scopus, Web of Science</t>
  </si>
  <si>
    <t xml:space="preserve">   - у закордонних наукових виданнях, які входять в до міжнародних реферованих баз даних (крім Scopus, Web of Science)</t>
  </si>
  <si>
    <t xml:space="preserve">   - у фахових виданнях України, які входять в до міжнародних реферованих баз даних (крім Scopus, Web of Science)</t>
  </si>
  <si>
    <t xml:space="preserve">   - у фахових виданнях України, які НЕ входять в до міжнародних реферованих баз даних </t>
  </si>
  <si>
    <t xml:space="preserve">   - інші публікації (в матеріалах конференцій, семінарів, тощо)</t>
  </si>
  <si>
    <t>конторль розподілу наукових публікацій за видами</t>
  </si>
  <si>
    <t xml:space="preserve">   - підручників з грифом МОН, НАУ, вченої ради</t>
  </si>
  <si>
    <t xml:space="preserve">   - навчальних посібників  з грифом МОН, НАУ, вченої ради</t>
  </si>
  <si>
    <t xml:space="preserve">   - підручників та навчальних посібників  без грифу МОН, НАУ, вченої ради</t>
  </si>
  <si>
    <t xml:space="preserve">   - словників</t>
  </si>
  <si>
    <t xml:space="preserve">   - курсів лекцій з навчальних дисциплін</t>
  </si>
  <si>
    <t xml:space="preserve">   - практикумів</t>
  </si>
  <si>
    <t xml:space="preserve">   - методичних вказівок</t>
  </si>
  <si>
    <t xml:space="preserve">   - методичних вказівок </t>
  </si>
  <si>
    <t xml:space="preserve">   - за ОКР "Бакалавр"</t>
  </si>
  <si>
    <t xml:space="preserve">   - за ОКР "Магістр"</t>
  </si>
  <si>
    <t xml:space="preserve">   - у аспірантурі</t>
  </si>
  <si>
    <t xml:space="preserve">   - у докторантурі</t>
  </si>
  <si>
    <t xml:space="preserve">   -кількість поданих заяв абітурієнтів у період роботи приймальної комісії (на 1-й курс)</t>
  </si>
  <si>
    <t xml:space="preserve">   -ліцензійний обсяг за напрямом (напрямами) підготовки </t>
  </si>
  <si>
    <t xml:space="preserve">   -кількість зарахованих на 1 курс</t>
  </si>
  <si>
    <t>*конкурс (подані заяви/ліц.обсяг)</t>
  </si>
  <si>
    <t xml:space="preserve">   -кількість зарахованих </t>
  </si>
  <si>
    <t>Кількість дипломників, які захищалися на кафедрі</t>
  </si>
  <si>
    <t xml:space="preserve">   - ОКР бакалавр</t>
  </si>
  <si>
    <t xml:space="preserve">   - ОКР спеціаліст</t>
  </si>
  <si>
    <t xml:space="preserve">   - ОКР магістр</t>
  </si>
  <si>
    <t>Кількість працевлаштованих випускників ОКР Спеціаліст (станом на 1.10.2015)</t>
  </si>
  <si>
    <t xml:space="preserve">   - на підприємствах авіаційного напряму</t>
  </si>
  <si>
    <t xml:space="preserve">   - на підприємствах інших галузей народного господарства</t>
  </si>
  <si>
    <t xml:space="preserve">   - на підприємствах з державною формою власності</t>
  </si>
  <si>
    <t xml:space="preserve">   - на підприємствах інших форм власності (приватна, комунальна тощо)</t>
  </si>
  <si>
    <t>Кількість працевлаштованих випускників ОКР Магістр (станом на 1.10.2015)</t>
  </si>
  <si>
    <t xml:space="preserve">   - абсолютна успішність</t>
  </si>
  <si>
    <t xml:space="preserve">   - якість успішності</t>
  </si>
  <si>
    <t xml:space="preserve">   - середній бал</t>
  </si>
  <si>
    <t>ПІДСУМОК
(формується автоматично)
Б - бакалавр
С - спеціаліст
М - магістр</t>
  </si>
  <si>
    <t>Код напряму підготовки Б, спеціальності С та М або ОКР (6/7/8)</t>
  </si>
  <si>
    <t>К-сть студентів</t>
  </si>
  <si>
    <t xml:space="preserve">Відмінно </t>
  </si>
  <si>
    <t xml:space="preserve">Добре </t>
  </si>
  <si>
    <t xml:space="preserve">Задовіл. </t>
  </si>
  <si>
    <t>Незадо-вільно</t>
  </si>
  <si>
    <t xml:space="preserve">К-сть неатест. </t>
  </si>
  <si>
    <t xml:space="preserve">К-сть не з’явилися </t>
  </si>
  <si>
    <t>Абсолютна успішність</t>
  </si>
  <si>
    <t>Якісна успішність</t>
  </si>
  <si>
    <t>Середній бал</t>
  </si>
  <si>
    <t>Б</t>
  </si>
  <si>
    <t>С</t>
  </si>
  <si>
    <t>М</t>
  </si>
  <si>
    <t>за спец 1</t>
  </si>
  <si>
    <t>за спец 2</t>
  </si>
  <si>
    <t>ВСЬОГО ПО КАФЕДРІ</t>
  </si>
  <si>
    <t>А Н А Л І З</t>
  </si>
  <si>
    <t>кафедри _____________________________________________________________________</t>
  </si>
  <si>
    <t>результатів екзаменаційно-залікової сесії</t>
  </si>
  <si>
    <t>ПІБ викладача</t>
  </si>
  <si>
    <t>Дисципліна</t>
  </si>
  <si>
    <t>Група</t>
  </si>
  <si>
    <t>К-сть студентів групи</t>
  </si>
  <si>
    <t>Незадовільно</t>
  </si>
  <si>
    <t>І семестр 2015-2016 н.р.</t>
  </si>
  <si>
    <t>ІI семестр 2015-2016 н.р.</t>
  </si>
  <si>
    <t>3.10</t>
  </si>
  <si>
    <t>3.11</t>
  </si>
  <si>
    <t>3.12</t>
  </si>
  <si>
    <t>7.5.4</t>
  </si>
  <si>
    <t>10.1.7</t>
  </si>
  <si>
    <t xml:space="preserve">2. Аналіз діяльності </t>
  </si>
  <si>
    <t>розділ</t>
  </si>
  <si>
    <t>Якість науково-педагогічного персоналу</t>
  </si>
  <si>
    <t>Підвищення кваліфікації</t>
  </si>
  <si>
    <t>Державне (університетське) визнання</t>
  </si>
  <si>
    <t>Підготовка НПП вищої кваліфікації</t>
  </si>
  <si>
    <t>Організація та методичне забезпечення навчального процесу</t>
  </si>
  <si>
    <t>Використання матеріально-технічної бази</t>
  </si>
  <si>
    <t>Винахідницька, науково-дослідна та інноваційна діяльність</t>
  </si>
  <si>
    <t>Керівництво студентською наукою</t>
  </si>
  <si>
    <t>Наукова діяльність студентів на національному рівні</t>
  </si>
  <si>
    <t>Видавнича діяльність</t>
  </si>
  <si>
    <t>Участь у конференціях, семінарах, виставках</t>
  </si>
  <si>
    <t>Міжнародна діяльність</t>
  </si>
  <si>
    <t>Профорієнтаційна робота</t>
  </si>
  <si>
    <t>Виховний процес</t>
  </si>
  <si>
    <t>Якість надання освітньої послуги</t>
  </si>
  <si>
    <t>Зіатдінов Ю.К.</t>
  </si>
  <si>
    <t xml:space="preserve">Друк таблиці  "АНАЛІЗ ДІЯЛЬНОСТІ" </t>
  </si>
  <si>
    <t>Виділіть заповнений фрагмент таблиці (клітинки $A$1 .. $H$294) та налаштуйте параметри друку таким чином:</t>
  </si>
  <si>
    <t xml:space="preserve">Для Excel_2010 </t>
  </si>
  <si>
    <t>Напечатать выделенный франмент</t>
  </si>
  <si>
    <t>Вписать все столбцы на одну страницу</t>
  </si>
  <si>
    <t xml:space="preserve">Для Excel_2003 та 2007 </t>
  </si>
  <si>
    <t>Разместить не более чем на 1 стр. в ширину (режим "Предварительный просмотр")</t>
  </si>
  <si>
    <t>Вывести на печать выделенный диапазон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</si>
</sst>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62"/>
      <name val="Calibri"/>
      <family val="2"/>
    </font>
    <font>
      <b/>
      <vertAlign val="subscript"/>
      <sz val="12"/>
      <color indexed="6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i/>
      <vertAlign val="superscript"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60"/>
      <name val="Times New Roman"/>
      <family val="1"/>
    </font>
    <font>
      <sz val="12"/>
      <color indexed="8"/>
      <name val="Times New Roman"/>
      <family val="1"/>
    </font>
    <font>
      <i/>
      <sz val="11"/>
      <name val="Calibri"/>
      <family val="2"/>
    </font>
    <font>
      <b/>
      <i/>
      <sz val="11"/>
      <name val="Calibri"/>
      <family val="2"/>
    </font>
    <font>
      <b/>
      <sz val="16"/>
      <color indexed="60"/>
      <name val="Calibri"/>
      <family val="2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2" applyNumberFormat="0" applyAlignment="0" applyProtection="0"/>
    <xf numFmtId="0" fontId="48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6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5" borderId="7" applyNumberFormat="0" applyAlignment="0" applyProtection="0"/>
    <xf numFmtId="0" fontId="31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29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53">
      <alignment/>
      <protection/>
    </xf>
    <xf numFmtId="0" fontId="11" fillId="0" borderId="0" xfId="53" applyFont="1" applyBorder="1" applyAlignment="1">
      <alignment horizontal="left" vertical="top"/>
      <protection/>
    </xf>
    <xf numFmtId="0" fontId="11" fillId="0" borderId="0" xfId="53" applyFont="1" applyBorder="1" applyAlignment="1">
      <alignment horizontal="left" wrapText="1"/>
      <protection/>
    </xf>
    <xf numFmtId="0" fontId="24" fillId="0" borderId="0" xfId="53" applyFont="1" applyBorder="1" applyAlignment="1">
      <alignment horizontal="left" vertical="center" wrapText="1"/>
      <protection/>
    </xf>
    <xf numFmtId="0" fontId="24" fillId="0" borderId="0" xfId="53" applyFont="1" applyBorder="1" applyAlignment="1">
      <alignment horizontal="left" vertical="center" wrapText="1"/>
      <protection/>
    </xf>
    <xf numFmtId="0" fontId="2" fillId="30" borderId="10" xfId="53" applyFont="1" applyFill="1" applyBorder="1" applyAlignment="1">
      <alignment horizontal="center" vertical="top"/>
      <protection/>
    </xf>
    <xf numFmtId="0" fontId="2" fillId="30" borderId="11" xfId="53" applyFont="1" applyFill="1" applyBorder="1" applyAlignment="1">
      <alignment vertical="top" wrapText="1"/>
      <protection/>
    </xf>
    <xf numFmtId="0" fontId="2" fillId="0" borderId="12" xfId="53" applyFont="1" applyBorder="1" applyAlignment="1">
      <alignment horizontal="center" vertical="top"/>
      <protection/>
    </xf>
    <xf numFmtId="0" fontId="11" fillId="0" borderId="13" xfId="53" applyFont="1" applyFill="1" applyBorder="1" applyAlignment="1">
      <alignment vertical="top" wrapText="1"/>
      <protection/>
    </xf>
    <xf numFmtId="0" fontId="11" fillId="0" borderId="13" xfId="53" applyFont="1" applyBorder="1" applyAlignment="1">
      <alignment vertical="top" wrapText="1"/>
      <protection/>
    </xf>
    <xf numFmtId="0" fontId="11" fillId="0" borderId="13" xfId="53" applyFont="1" applyFill="1" applyBorder="1" applyAlignment="1">
      <alignment vertical="top" wrapText="1"/>
      <protection/>
    </xf>
    <xf numFmtId="0" fontId="11" fillId="0" borderId="13" xfId="53" applyFont="1" applyBorder="1" applyAlignment="1">
      <alignment horizontal="left" vertical="top" wrapText="1" indent="4"/>
      <protection/>
    </xf>
    <xf numFmtId="0" fontId="12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horizontal="left" vertical="top" wrapText="1" indent="4"/>
      <protection/>
    </xf>
    <xf numFmtId="0" fontId="2" fillId="30" borderId="14" xfId="53" applyFont="1" applyFill="1" applyBorder="1" applyAlignment="1">
      <alignment horizontal="center" vertical="top"/>
      <protection/>
    </xf>
    <xf numFmtId="0" fontId="2" fillId="30" borderId="15" xfId="53" applyFont="1" applyFill="1" applyBorder="1" applyAlignment="1">
      <alignment vertical="top" wrapText="1"/>
      <protection/>
    </xf>
    <xf numFmtId="49" fontId="15" fillId="31" borderId="13" xfId="53" applyNumberFormat="1" applyFont="1" applyFill="1" applyBorder="1" applyAlignment="1" applyProtection="1">
      <alignment vertical="top" wrapText="1"/>
      <protection/>
    </xf>
    <xf numFmtId="49" fontId="16" fillId="32" borderId="13" xfId="53" applyNumberFormat="1" applyFont="1" applyFill="1" applyBorder="1" applyAlignment="1" applyProtection="1">
      <alignment horizontal="left" vertical="center" wrapText="1" indent="4"/>
      <protection/>
    </xf>
    <xf numFmtId="0" fontId="16" fillId="0" borderId="13" xfId="53" applyFont="1" applyBorder="1" applyAlignment="1">
      <alignment vertical="top" wrapText="1"/>
      <protection/>
    </xf>
    <xf numFmtId="0" fontId="2" fillId="0" borderId="12" xfId="53" applyFont="1" applyFill="1" applyBorder="1" applyAlignment="1">
      <alignment horizontal="center" vertical="top"/>
      <protection/>
    </xf>
    <xf numFmtId="0" fontId="16" fillId="0" borderId="13" xfId="53" applyFont="1" applyFill="1" applyBorder="1" applyAlignment="1">
      <alignment vertical="top" wrapText="1"/>
      <protection/>
    </xf>
    <xf numFmtId="0" fontId="12" fillId="0" borderId="13" xfId="53" applyFont="1" applyFill="1" applyBorder="1" applyAlignment="1">
      <alignment horizontal="left" vertical="top" wrapText="1" indent="4"/>
      <protection/>
    </xf>
    <xf numFmtId="0" fontId="9" fillId="0" borderId="13" xfId="53" applyFont="1" applyBorder="1" applyAlignment="1">
      <alignment horizontal="left" vertical="top" wrapText="1" indent="15"/>
      <protection/>
    </xf>
    <xf numFmtId="0" fontId="9" fillId="0" borderId="13" xfId="53" applyFont="1" applyBorder="1" applyAlignment="1">
      <alignment horizontal="left" vertical="top" wrapText="1" indent="6"/>
      <protection/>
    </xf>
    <xf numFmtId="0" fontId="13" fillId="0" borderId="13" xfId="53" applyFont="1" applyBorder="1" applyAlignment="1">
      <alignment vertical="top" wrapText="1"/>
      <protection/>
    </xf>
    <xf numFmtId="0" fontId="11" fillId="0" borderId="13" xfId="53" applyFont="1" applyBorder="1" applyAlignment="1">
      <alignment horizontal="left" vertical="top" wrapText="1"/>
      <protection/>
    </xf>
    <xf numFmtId="0" fontId="2" fillId="0" borderId="16" xfId="53" applyFont="1" applyBorder="1" applyAlignment="1">
      <alignment horizontal="center" vertical="top"/>
      <protection/>
    </xf>
    <xf numFmtId="0" fontId="11" fillId="0" borderId="17" xfId="53" applyFont="1" applyFill="1" applyBorder="1" applyAlignment="1">
      <alignment vertical="top" wrapText="1"/>
      <protection/>
    </xf>
    <xf numFmtId="0" fontId="11" fillId="0" borderId="13" xfId="53" applyFont="1" applyBorder="1" applyAlignment="1">
      <alignment vertical="top" wrapText="1"/>
      <protection/>
    </xf>
    <xf numFmtId="164" fontId="20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0" fillId="3" borderId="18" xfId="53" applyFill="1" applyBorder="1" applyAlignment="1">
      <alignment horizontal="center" vertical="top" wrapText="1"/>
      <protection/>
    </xf>
    <xf numFmtId="0" fontId="7" fillId="3" borderId="18" xfId="53" applyFont="1" applyFill="1" applyBorder="1" applyAlignment="1" applyProtection="1">
      <alignment horizontal="center" vertical="center" wrapText="1"/>
      <protection hidden="1"/>
    </xf>
    <xf numFmtId="2" fontId="20" fillId="3" borderId="18" xfId="53" applyNumberFormat="1" applyFont="1" applyFill="1" applyBorder="1" applyProtection="1">
      <alignment/>
      <protection hidden="1"/>
    </xf>
    <xf numFmtId="0" fontId="7" fillId="3" borderId="19" xfId="53" applyFont="1" applyFill="1" applyBorder="1" applyAlignment="1" applyProtection="1">
      <alignment horizontal="center" vertical="center" wrapText="1"/>
      <protection hidden="1"/>
    </xf>
    <xf numFmtId="2" fontId="20" fillId="3" borderId="19" xfId="53" applyNumberFormat="1" applyFont="1" applyFill="1" applyBorder="1" applyProtection="1">
      <alignment/>
      <protection hidden="1"/>
    </xf>
    <xf numFmtId="0" fontId="7" fillId="3" borderId="20" xfId="53" applyFont="1" applyFill="1" applyBorder="1" applyAlignment="1" applyProtection="1">
      <alignment horizontal="center" vertical="center" wrapText="1"/>
      <protection hidden="1"/>
    </xf>
    <xf numFmtId="2" fontId="20" fillId="3" borderId="20" xfId="53" applyNumberFormat="1" applyFont="1" applyFill="1" applyBorder="1" applyProtection="1">
      <alignment/>
      <protection hidden="1"/>
    </xf>
    <xf numFmtId="2" fontId="21" fillId="3" borderId="21" xfId="53" applyNumberFormat="1" applyFont="1" applyFill="1" applyBorder="1" applyProtection="1">
      <alignment/>
      <protection hidden="1"/>
    </xf>
    <xf numFmtId="2" fontId="20" fillId="3" borderId="22" xfId="53" applyNumberFormat="1" applyFont="1" applyFill="1" applyBorder="1" applyProtection="1">
      <alignment/>
      <protection hidden="1"/>
    </xf>
    <xf numFmtId="0" fontId="0" fillId="3" borderId="20" xfId="53" applyFill="1" applyBorder="1" applyAlignment="1">
      <alignment horizontal="center" vertical="top" wrapText="1"/>
      <protection/>
    </xf>
    <xf numFmtId="0" fontId="6" fillId="3" borderId="23" xfId="53" applyFont="1" applyFill="1" applyBorder="1" applyAlignment="1" applyProtection="1">
      <alignment horizontal="center" vertical="center" wrapText="1"/>
      <protection hidden="1"/>
    </xf>
    <xf numFmtId="0" fontId="6" fillId="3" borderId="24" xfId="53" applyFont="1" applyFill="1" applyBorder="1" applyAlignment="1" applyProtection="1">
      <alignment horizontal="center" vertical="center" wrapText="1"/>
      <protection hidden="1"/>
    </xf>
    <xf numFmtId="0" fontId="6" fillId="3" borderId="25" xfId="53" applyFont="1" applyFill="1" applyBorder="1" applyAlignment="1">
      <alignment horizontal="center" vertical="center" wrapText="1"/>
      <protection/>
    </xf>
    <xf numFmtId="0" fontId="6" fillId="3" borderId="26" xfId="53" applyFont="1" applyFill="1" applyBorder="1" applyAlignment="1">
      <alignment horizontal="center" vertical="center" wrapText="1"/>
      <protection/>
    </xf>
    <xf numFmtId="0" fontId="6" fillId="3" borderId="27" xfId="53" applyFont="1" applyFill="1" applyBorder="1" applyAlignment="1">
      <alignment horizontal="center" vertical="center" wrapText="1"/>
      <protection/>
    </xf>
    <xf numFmtId="0" fontId="22" fillId="3" borderId="28" xfId="53" applyFont="1" applyFill="1" applyBorder="1" applyAlignment="1" applyProtection="1">
      <alignment vertical="top" wrapText="1"/>
      <protection hidden="1"/>
    </xf>
    <xf numFmtId="0" fontId="22" fillId="3" borderId="28" xfId="53" applyFont="1" applyFill="1" applyBorder="1" applyProtection="1">
      <alignment/>
      <protection hidden="1"/>
    </xf>
    <xf numFmtId="2" fontId="22" fillId="3" borderId="28" xfId="53" applyNumberFormat="1" applyFont="1" applyFill="1" applyBorder="1" applyProtection="1">
      <alignment/>
      <protection hidden="1"/>
    </xf>
    <xf numFmtId="0" fontId="20" fillId="0" borderId="29" xfId="53" applyFont="1" applyFill="1" applyBorder="1" applyAlignment="1" applyProtection="1">
      <alignment horizontal="center" vertical="center" wrapText="1"/>
      <protection locked="0"/>
    </xf>
    <xf numFmtId="0" fontId="20" fillId="0" borderId="30" xfId="53" applyFont="1" applyFill="1" applyBorder="1" applyAlignment="1" applyProtection="1">
      <alignment horizontal="center" vertical="center" wrapText="1"/>
      <protection locked="0"/>
    </xf>
    <xf numFmtId="0" fontId="20" fillId="0" borderId="31" xfId="53" applyFont="1" applyFill="1" applyBorder="1" applyAlignment="1" applyProtection="1">
      <alignment horizontal="center" vertical="center" wrapText="1"/>
      <protection locked="0"/>
    </xf>
    <xf numFmtId="0" fontId="0" fillId="0" borderId="0" xfId="53" applyFill="1" applyBorder="1" applyProtection="1">
      <alignment/>
      <protection locked="0"/>
    </xf>
    <xf numFmtId="0" fontId="5" fillId="0" borderId="0" xfId="53" applyFont="1" applyFill="1" applyBorder="1" applyAlignment="1" applyProtection="1">
      <alignment horizontal="right"/>
      <protection locked="0"/>
    </xf>
    <xf numFmtId="2" fontId="0" fillId="3" borderId="20" xfId="53" applyNumberFormat="1" applyFill="1" applyBorder="1" applyProtection="1">
      <alignment/>
      <protection hidden="1"/>
    </xf>
    <xf numFmtId="2" fontId="0" fillId="3" borderId="20" xfId="53" applyNumberFormat="1" applyFill="1" applyBorder="1" applyAlignment="1" applyProtection="1">
      <alignment vertical="center" wrapText="1"/>
      <protection hidden="1"/>
    </xf>
    <xf numFmtId="0" fontId="0" fillId="0" borderId="20" xfId="53" applyFill="1" applyBorder="1" applyAlignment="1" applyProtection="1">
      <alignment horizontal="center" vertical="center" wrapText="1"/>
      <protection locked="0"/>
    </xf>
    <xf numFmtId="0" fontId="0" fillId="0" borderId="20" xfId="53" applyFill="1" applyBorder="1" applyAlignment="1" applyProtection="1">
      <alignment vertical="center" wrapText="1"/>
      <protection locked="0"/>
    </xf>
    <xf numFmtId="0" fontId="0" fillId="0" borderId="18" xfId="53" applyFill="1" applyBorder="1" applyAlignment="1" applyProtection="1">
      <alignment horizontal="center" vertical="top" wrapText="1"/>
      <protection locked="0"/>
    </xf>
    <xf numFmtId="0" fontId="0" fillId="0" borderId="18" xfId="53" applyFill="1" applyBorder="1" applyAlignment="1" applyProtection="1">
      <alignment horizontal="center" vertical="center" wrapText="1"/>
      <protection locked="0"/>
    </xf>
    <xf numFmtId="0" fontId="0" fillId="0" borderId="18" xfId="53" applyFill="1" applyBorder="1" applyAlignment="1" applyProtection="1">
      <alignment vertical="center" wrapText="1"/>
      <protection locked="0"/>
    </xf>
    <xf numFmtId="0" fontId="0" fillId="0" borderId="18" xfId="53" applyFill="1" applyBorder="1" applyProtection="1">
      <alignment/>
      <protection locked="0"/>
    </xf>
    <xf numFmtId="0" fontId="21" fillId="30" borderId="32" xfId="53" applyFont="1" applyFill="1" applyBorder="1" applyAlignment="1" applyProtection="1">
      <alignment horizontal="right" vertical="top" wrapText="1"/>
      <protection hidden="1"/>
    </xf>
    <xf numFmtId="0" fontId="8" fillId="30" borderId="33" xfId="53" applyFont="1" applyFill="1" applyBorder="1" applyAlignment="1" applyProtection="1">
      <alignment horizontal="center" vertical="center" wrapText="1"/>
      <protection hidden="1"/>
    </xf>
    <xf numFmtId="2" fontId="21" fillId="30" borderId="33" xfId="53" applyNumberFormat="1" applyFont="1" applyFill="1" applyBorder="1" applyProtection="1">
      <alignment/>
      <protection hidden="1"/>
    </xf>
    <xf numFmtId="2" fontId="21" fillId="30" borderId="21" xfId="53" applyNumberFormat="1" applyFont="1" applyFill="1" applyBorder="1" applyProtection="1">
      <alignment/>
      <protection hidden="1"/>
    </xf>
    <xf numFmtId="0" fontId="0" fillId="3" borderId="0" xfId="53" applyFill="1" applyBorder="1" applyProtection="1">
      <alignment/>
      <protection hidden="1"/>
    </xf>
    <xf numFmtId="0" fontId="3" fillId="3" borderId="0" xfId="53" applyFont="1" applyFill="1" applyBorder="1" applyProtection="1">
      <alignment/>
      <protection hidden="1"/>
    </xf>
    <xf numFmtId="0" fontId="4" fillId="3" borderId="0" xfId="53" applyFont="1" applyFill="1" applyBorder="1" applyAlignment="1" applyProtection="1">
      <alignment horizontal="center"/>
      <protection hidden="1"/>
    </xf>
    <xf numFmtId="0" fontId="22" fillId="3" borderId="23" xfId="53" applyFont="1" applyFill="1" applyBorder="1" applyAlignment="1" applyProtection="1">
      <alignment horizontal="center" vertical="center" wrapText="1"/>
      <protection hidden="1"/>
    </xf>
    <xf numFmtId="1" fontId="20" fillId="8" borderId="18" xfId="0" applyNumberFormat="1" applyFont="1" applyFill="1" applyBorder="1" applyAlignment="1" applyProtection="1">
      <alignment horizontal="right" vertical="top" wrapText="1"/>
      <protection hidden="1"/>
    </xf>
    <xf numFmtId="49" fontId="25" fillId="8" borderId="18" xfId="53" applyNumberFormat="1" applyFont="1" applyFill="1" applyBorder="1" applyAlignment="1" applyProtection="1">
      <alignment horizontal="left" vertical="top" wrapText="1"/>
      <protection hidden="1"/>
    </xf>
    <xf numFmtId="0" fontId="23" fillId="3" borderId="24" xfId="53" applyFont="1" applyFill="1" applyBorder="1" applyAlignment="1" applyProtection="1">
      <alignment horizontal="center" vertical="center" textRotation="90" wrapText="1"/>
      <protection hidden="1"/>
    </xf>
    <xf numFmtId="0" fontId="23" fillId="3" borderId="34" xfId="53" applyFont="1" applyFill="1" applyBorder="1" applyAlignment="1" applyProtection="1">
      <alignment horizontal="center" vertical="center" textRotation="90" wrapText="1"/>
      <protection hidden="1"/>
    </xf>
    <xf numFmtId="0" fontId="6" fillId="3" borderId="24" xfId="53" applyFont="1" applyFill="1" applyBorder="1" applyAlignment="1" applyProtection="1">
      <alignment horizontal="center" vertical="center" textRotation="90" wrapText="1"/>
      <protection hidden="1"/>
    </xf>
    <xf numFmtId="0" fontId="6" fillId="3" borderId="34" xfId="53" applyFont="1" applyFill="1" applyBorder="1" applyAlignment="1" applyProtection="1">
      <alignment horizontal="center" vertical="center" textRotation="90" wrapText="1"/>
      <protection hidden="1"/>
    </xf>
    <xf numFmtId="49" fontId="20" fillId="3" borderId="18" xfId="53" applyNumberFormat="1" applyFont="1" applyFill="1" applyBorder="1" applyAlignment="1" applyProtection="1">
      <alignment horizontal="center" vertical="top" wrapText="1"/>
      <protection hidden="1"/>
    </xf>
    <xf numFmtId="49" fontId="20" fillId="3" borderId="18" xfId="53" applyNumberFormat="1" applyFont="1" applyFill="1" applyBorder="1" applyAlignment="1" applyProtection="1">
      <alignment horizontal="right" vertical="top"/>
      <protection hidden="1"/>
    </xf>
    <xf numFmtId="49" fontId="20" fillId="3" borderId="18" xfId="53" applyNumberFormat="1" applyFont="1" applyFill="1" applyBorder="1" applyAlignment="1" applyProtection="1">
      <alignment horizontal="right" vertical="top" wrapText="1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20" fillId="3" borderId="18" xfId="0" applyFont="1" applyFill="1" applyBorder="1" applyAlignment="1">
      <alignment horizontal="center" vertical="top"/>
    </xf>
    <xf numFmtId="49" fontId="20" fillId="3" borderId="18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Font="1" applyBorder="1" applyAlignment="1">
      <alignment vertical="top" wrapText="1"/>
      <protection/>
    </xf>
    <xf numFmtId="0" fontId="11" fillId="0" borderId="13" xfId="53" applyFont="1" applyBorder="1" applyAlignment="1">
      <alignment horizontal="left" vertical="top" wrapText="1" indent="3"/>
      <protection/>
    </xf>
    <xf numFmtId="1" fontId="20" fillId="0" borderId="18" xfId="0" applyNumberFormat="1" applyFont="1" applyFill="1" applyBorder="1" applyAlignment="1" applyProtection="1">
      <alignment horizontal="right" vertical="top" wrapText="1"/>
      <protection hidden="1" locked="0"/>
    </xf>
    <xf numFmtId="1" fontId="20" fillId="0" borderId="18" xfId="53" applyNumberFormat="1" applyFont="1" applyFill="1" applyBorder="1" applyAlignment="1" applyProtection="1">
      <alignment horizontal="right" vertical="top" wrapText="1"/>
      <protection hidden="1" locked="0"/>
    </xf>
    <xf numFmtId="0" fontId="20" fillId="0" borderId="18" xfId="0" applyFont="1" applyFill="1" applyBorder="1" applyAlignment="1" applyProtection="1">
      <alignment horizontal="right" vertical="top"/>
      <protection hidden="1" locked="0"/>
    </xf>
    <xf numFmtId="49" fontId="20" fillId="3" borderId="18" xfId="53" applyNumberFormat="1" applyFont="1" applyFill="1" applyBorder="1" applyAlignment="1" applyProtection="1">
      <alignment horizontal="left" vertical="top" wrapText="1"/>
      <protection hidden="1"/>
    </xf>
    <xf numFmtId="49" fontId="26" fillId="3" borderId="18" xfId="53" applyNumberFormat="1" applyFont="1" applyFill="1" applyBorder="1" applyAlignment="1" applyProtection="1">
      <alignment horizontal="left" vertical="top" wrapText="1"/>
      <protection hidden="1"/>
    </xf>
    <xf numFmtId="49" fontId="2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8" xfId="53" applyFont="1" applyFill="1" applyBorder="1" applyAlignment="1" applyProtection="1">
      <alignment horizontal="center" vertical="top" wrapText="1"/>
      <protection locked="0"/>
    </xf>
    <xf numFmtId="49" fontId="20" fillId="3" borderId="20" xfId="53" applyNumberFormat="1" applyFont="1" applyFill="1" applyBorder="1" applyAlignment="1" applyProtection="1">
      <alignment horizontal="right" vertical="top"/>
      <protection hidden="1"/>
    </xf>
    <xf numFmtId="49" fontId="20" fillId="3" borderId="20" xfId="53" applyNumberFormat="1" applyFont="1" applyFill="1" applyBorder="1" applyAlignment="1" applyProtection="1">
      <alignment horizontal="left" vertical="top" wrapText="1"/>
      <protection hidden="1"/>
    </xf>
    <xf numFmtId="0" fontId="20" fillId="0" borderId="20" xfId="0" applyFont="1" applyFill="1" applyBorder="1" applyAlignment="1" applyProtection="1">
      <alignment horizontal="right" vertical="top"/>
      <protection hidden="1" locked="0"/>
    </xf>
    <xf numFmtId="49" fontId="20" fillId="3" borderId="26" xfId="53" applyNumberFormat="1" applyFont="1" applyFill="1" applyBorder="1" applyAlignment="1" applyProtection="1">
      <alignment horizontal="center" vertical="top" wrapText="1"/>
      <protection hidden="1"/>
    </xf>
    <xf numFmtId="0" fontId="20" fillId="0" borderId="26" xfId="0" applyFont="1" applyFill="1" applyBorder="1" applyAlignment="1" applyProtection="1">
      <alignment horizontal="center" vertical="top"/>
      <protection locked="0"/>
    </xf>
    <xf numFmtId="0" fontId="20" fillId="0" borderId="26" xfId="0" applyNumberFormat="1" applyFont="1" applyFill="1" applyBorder="1" applyAlignment="1" applyProtection="1">
      <alignment horizontal="center" vertical="top" wrapText="1"/>
      <protection locked="0"/>
    </xf>
    <xf numFmtId="164" fontId="20" fillId="3" borderId="18" xfId="0" applyNumberFormat="1" applyFont="1" applyFill="1" applyBorder="1" applyAlignment="1" applyProtection="1">
      <alignment horizontal="right" vertical="top" wrapText="1"/>
      <protection hidden="1"/>
    </xf>
    <xf numFmtId="2" fontId="20" fillId="3" borderId="18" xfId="0" applyNumberFormat="1" applyFont="1" applyFill="1" applyBorder="1" applyAlignment="1" applyProtection="1">
      <alignment horizontal="right" vertical="top" wrapText="1"/>
      <protection hidden="1"/>
    </xf>
    <xf numFmtId="164" fontId="20" fillId="3" borderId="18" xfId="0" applyNumberFormat="1" applyFont="1" applyFill="1" applyBorder="1" applyAlignment="1" applyProtection="1">
      <alignment horizontal="right" vertical="top"/>
      <protection hidden="1"/>
    </xf>
    <xf numFmtId="2" fontId="20" fillId="3" borderId="18" xfId="0" applyNumberFormat="1" applyFont="1" applyFill="1" applyBorder="1" applyAlignment="1" applyProtection="1">
      <alignment horizontal="right" vertical="top"/>
      <protection hidden="1" locked="0"/>
    </xf>
    <xf numFmtId="0" fontId="20" fillId="3" borderId="18" xfId="0" applyFont="1" applyFill="1" applyBorder="1" applyAlignment="1" applyProtection="1">
      <alignment horizontal="right" vertical="top"/>
      <protection hidden="1" locked="0"/>
    </xf>
    <xf numFmtId="0" fontId="21" fillId="0" borderId="35" xfId="53" applyFont="1" applyFill="1" applyBorder="1" applyAlignment="1" applyProtection="1">
      <alignment vertical="center"/>
      <protection hidden="1"/>
    </xf>
    <xf numFmtId="49" fontId="20" fillId="0" borderId="36" xfId="0" applyNumberFormat="1" applyFont="1" applyFill="1" applyBorder="1" applyAlignment="1" applyProtection="1">
      <alignment vertical="top"/>
      <protection hidden="1"/>
    </xf>
    <xf numFmtId="0" fontId="20" fillId="0" borderId="36" xfId="0" applyNumberFormat="1" applyFont="1" applyFill="1" applyBorder="1" applyAlignment="1" applyProtection="1">
      <alignment vertical="top"/>
      <protection hidden="1"/>
    </xf>
    <xf numFmtId="0" fontId="20" fillId="0" borderId="36" xfId="0" applyNumberFormat="1" applyFont="1" applyFill="1" applyBorder="1" applyAlignment="1">
      <alignment vertical="top"/>
    </xf>
    <xf numFmtId="0" fontId="20" fillId="0" borderId="18" xfId="0" applyFont="1" applyFill="1" applyBorder="1" applyAlignment="1" applyProtection="1">
      <alignment vertical="top"/>
      <protection hidden="1" locked="0"/>
    </xf>
    <xf numFmtId="49" fontId="20" fillId="0" borderId="0" xfId="0" applyNumberFormat="1" applyFont="1" applyFill="1" applyBorder="1" applyAlignment="1" applyProtection="1">
      <alignment vertical="top"/>
      <protection hidden="1"/>
    </xf>
    <xf numFmtId="0" fontId="20" fillId="0" borderId="0" xfId="0" applyFont="1" applyFill="1" applyBorder="1" applyAlignment="1">
      <alignment vertical="top"/>
    </xf>
    <xf numFmtId="0" fontId="20" fillId="0" borderId="37" xfId="0" applyFont="1" applyFill="1" applyBorder="1" applyAlignment="1" applyProtection="1">
      <alignment vertical="top"/>
      <protection hidden="1" locked="0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38" xfId="0" applyFont="1" applyFill="1" applyBorder="1" applyAlignment="1" applyProtection="1">
      <alignment vertical="top"/>
      <protection hidden="1" locked="0"/>
    </xf>
    <xf numFmtId="49" fontId="20" fillId="0" borderId="18" xfId="0" applyNumberFormat="1" applyFont="1" applyFill="1" applyBorder="1" applyAlignment="1" applyProtection="1">
      <alignment vertical="top"/>
      <protection hidden="1"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0" fillId="0" borderId="39" xfId="0" applyFont="1" applyFill="1" applyBorder="1" applyAlignment="1" applyProtection="1">
      <alignment vertical="top"/>
      <protection hidden="1" locked="0"/>
    </xf>
    <xf numFmtId="49" fontId="20" fillId="0" borderId="37" xfId="0" applyNumberFormat="1" applyFont="1" applyFill="1" applyBorder="1" applyAlignment="1" applyProtection="1">
      <alignment vertical="top"/>
      <protection hidden="1" locked="0"/>
    </xf>
    <xf numFmtId="0" fontId="20" fillId="0" borderId="37" xfId="0" applyFont="1" applyBorder="1" applyAlignment="1" applyProtection="1">
      <alignment vertical="top"/>
      <protection locked="0"/>
    </xf>
    <xf numFmtId="49" fontId="20" fillId="3" borderId="18" xfId="53" applyNumberFormat="1" applyFont="1" applyFill="1" applyBorder="1" applyAlignment="1" applyProtection="1">
      <alignment horizontal="left" vertical="top" wrapText="1" indent="1"/>
      <protection hidden="1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vertical="justify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Fill="1" applyBorder="1" applyAlignment="1" applyProtection="1">
      <alignment vertical="justify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" fillId="0" borderId="18" xfId="53" applyFont="1" applyFill="1" applyBorder="1" applyAlignment="1" applyProtection="1">
      <alignment horizontal="center" vertical="top" wrapText="1"/>
      <protection locked="0"/>
    </xf>
    <xf numFmtId="0" fontId="1" fillId="0" borderId="18" xfId="53" applyFont="1" applyFill="1" applyBorder="1" applyProtection="1">
      <alignment/>
      <protection locked="0"/>
    </xf>
    <xf numFmtId="0" fontId="1" fillId="0" borderId="18" xfId="53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fill" vertical="top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fill" vertical="top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27" fillId="3" borderId="23" xfId="53" applyFont="1" applyFill="1" applyBorder="1" applyAlignment="1" applyProtection="1">
      <alignment horizontal="center" vertical="center" wrapText="1"/>
      <protection hidden="1"/>
    </xf>
    <xf numFmtId="0" fontId="27" fillId="3" borderId="24" xfId="53" applyFont="1" applyFill="1" applyBorder="1" applyAlignment="1" applyProtection="1">
      <alignment horizontal="center" vertical="center" wrapText="1"/>
      <protection hidden="1"/>
    </xf>
    <xf numFmtId="0" fontId="27" fillId="3" borderId="40" xfId="53" applyFont="1" applyFill="1" applyBorder="1" applyAlignment="1" applyProtection="1">
      <alignment horizontal="center" vertical="center" wrapText="1"/>
      <protection hidden="1"/>
    </xf>
    <xf numFmtId="0" fontId="27" fillId="3" borderId="29" xfId="53" applyFont="1" applyFill="1" applyBorder="1" applyAlignment="1" applyProtection="1">
      <alignment horizontal="center" vertical="center" wrapText="1"/>
      <protection hidden="1"/>
    </xf>
    <xf numFmtId="0" fontId="27" fillId="3" borderId="18" xfId="53" applyFont="1" applyFill="1" applyBorder="1" applyAlignment="1" applyProtection="1">
      <alignment horizontal="center" vertical="center" wrapText="1"/>
      <protection hidden="1"/>
    </xf>
    <xf numFmtId="0" fontId="27" fillId="3" borderId="41" xfId="53" applyFont="1" applyFill="1" applyBorder="1" applyAlignment="1" applyProtection="1">
      <alignment horizontal="center" vertical="center" wrapText="1"/>
      <protection hidden="1"/>
    </xf>
    <xf numFmtId="0" fontId="27" fillId="3" borderId="25" xfId="53" applyFont="1" applyFill="1" applyBorder="1" applyAlignment="1" applyProtection="1">
      <alignment horizontal="center" vertical="center" wrapText="1"/>
      <protection hidden="1"/>
    </xf>
    <xf numFmtId="0" fontId="27" fillId="3" borderId="26" xfId="53" applyFont="1" applyFill="1" applyBorder="1" applyAlignment="1" applyProtection="1">
      <alignment horizontal="center" vertical="center" wrapText="1"/>
      <protection hidden="1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1" fillId="3" borderId="38" xfId="53" applyFont="1" applyFill="1" applyBorder="1" applyAlignment="1" applyProtection="1">
      <alignment horizontal="center" vertical="center" textRotation="90"/>
      <protection hidden="1"/>
    </xf>
    <xf numFmtId="0" fontId="21" fillId="3" borderId="44" xfId="53" applyFont="1" applyFill="1" applyBorder="1" applyAlignment="1" applyProtection="1">
      <alignment horizontal="center" vertical="center" textRotation="90"/>
      <protection hidden="1"/>
    </xf>
    <xf numFmtId="49" fontId="20" fillId="3" borderId="18" xfId="53" applyNumberFormat="1" applyFont="1" applyFill="1" applyBorder="1" applyAlignment="1" applyProtection="1">
      <alignment horizontal="center" vertical="center"/>
      <protection hidden="1"/>
    </xf>
    <xf numFmtId="49" fontId="20" fillId="3" borderId="26" xfId="53" applyNumberFormat="1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>
      <alignment horizontal="center" vertical="top"/>
    </xf>
    <xf numFmtId="0" fontId="21" fillId="3" borderId="45" xfId="53" applyFont="1" applyFill="1" applyBorder="1" applyAlignment="1" applyProtection="1">
      <alignment horizontal="center" vertical="center" textRotation="90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6">
      <selection activeCell="B19" sqref="B19"/>
    </sheetView>
  </sheetViews>
  <sheetFormatPr defaultColWidth="9.140625" defaultRowHeight="15"/>
  <cols>
    <col min="1" max="1" width="2.140625" style="0" bestFit="1" customWidth="1"/>
    <col min="2" max="2" width="161.00390625" style="0" customWidth="1"/>
    <col min="3" max="140" width="0" style="0" hidden="1" customWidth="1"/>
  </cols>
  <sheetData>
    <row r="1" spans="1:2" ht="16.5" thickBot="1">
      <c r="A1" s="6">
        <v>1</v>
      </c>
      <c r="B1" s="7" t="s">
        <v>97</v>
      </c>
    </row>
    <row r="2" spans="1:2" ht="48" thickTop="1">
      <c r="A2" s="8"/>
      <c r="B2" s="9" t="s">
        <v>98</v>
      </c>
    </row>
    <row r="3" spans="1:2" ht="31.5">
      <c r="A3" s="8"/>
      <c r="B3" s="9" t="s">
        <v>99</v>
      </c>
    </row>
    <row r="4" spans="1:2" ht="15.75">
      <c r="A4" s="8"/>
      <c r="B4" s="10" t="s">
        <v>100</v>
      </c>
    </row>
    <row r="5" spans="1:2" ht="15.75">
      <c r="A5" s="8"/>
      <c r="B5" s="10" t="s">
        <v>101</v>
      </c>
    </row>
    <row r="6" spans="1:2" ht="31.5">
      <c r="A6" s="8"/>
      <c r="B6" s="10" t="s">
        <v>102</v>
      </c>
    </row>
    <row r="7" spans="1:2" ht="15.75">
      <c r="A7" s="8"/>
      <c r="B7" s="11" t="s">
        <v>103</v>
      </c>
    </row>
    <row r="8" spans="1:2" ht="15.75">
      <c r="A8" s="8"/>
      <c r="B8" s="10" t="s">
        <v>104</v>
      </c>
    </row>
    <row r="9" spans="1:2" ht="15.75">
      <c r="A9" s="8"/>
      <c r="B9" s="12" t="s">
        <v>105</v>
      </c>
    </row>
    <row r="10" spans="1:2" ht="15.75">
      <c r="A10" s="8"/>
      <c r="B10" s="12" t="s">
        <v>106</v>
      </c>
    </row>
    <row r="11" spans="1:2" ht="15.75">
      <c r="A11" s="8"/>
      <c r="B11" s="12" t="s">
        <v>107</v>
      </c>
    </row>
    <row r="12" spans="1:2" ht="15.75">
      <c r="A12" s="8"/>
      <c r="B12" s="10"/>
    </row>
    <row r="13" spans="1:2" ht="15.75">
      <c r="A13" s="8"/>
      <c r="B13" s="13" t="s">
        <v>108</v>
      </c>
    </row>
    <row r="14" spans="1:2" ht="15.75">
      <c r="A14" s="8"/>
      <c r="B14" s="14" t="s">
        <v>109</v>
      </c>
    </row>
    <row r="15" spans="1:2" ht="31.5">
      <c r="A15" s="8"/>
      <c r="B15" s="14" t="s">
        <v>110</v>
      </c>
    </row>
    <row r="16" spans="1:2" ht="15.75">
      <c r="A16" s="8"/>
      <c r="B16" s="29" t="s">
        <v>111</v>
      </c>
    </row>
    <row r="17" spans="1:2" ht="16.5" thickBot="1">
      <c r="A17" s="8"/>
      <c r="B17" s="29"/>
    </row>
    <row r="18" spans="1:2" ht="16.5" thickBot="1">
      <c r="A18" s="8"/>
      <c r="B18" s="7" t="s">
        <v>1</v>
      </c>
    </row>
    <row r="19" spans="1:2" ht="32.25" thickTop="1">
      <c r="A19" s="8"/>
      <c r="B19" s="29" t="s">
        <v>2</v>
      </c>
    </row>
    <row r="20" spans="1:2" ht="63">
      <c r="A20" s="8"/>
      <c r="B20" s="29" t="s">
        <v>0</v>
      </c>
    </row>
    <row r="21" spans="1:2" ht="16.5" thickBot="1">
      <c r="A21" s="8"/>
      <c r="B21" s="29"/>
    </row>
    <row r="22" spans="1:2" ht="16.5" thickBot="1">
      <c r="A22" s="8"/>
      <c r="B22" s="7" t="s">
        <v>717</v>
      </c>
    </row>
    <row r="23" spans="1:2" ht="16.5" thickTop="1">
      <c r="A23" s="8"/>
      <c r="B23" s="29" t="s">
        <v>718</v>
      </c>
    </row>
    <row r="24" spans="1:2" ht="15.75">
      <c r="A24" s="8"/>
      <c r="B24" s="29"/>
    </row>
    <row r="25" spans="1:2" ht="15.75">
      <c r="A25" s="8"/>
      <c r="B25" s="82" t="s">
        <v>719</v>
      </c>
    </row>
    <row r="26" spans="1:2" ht="15.75">
      <c r="A26" s="8"/>
      <c r="B26" s="83" t="s">
        <v>720</v>
      </c>
    </row>
    <row r="27" spans="1:2" ht="15.75">
      <c r="A27" s="8"/>
      <c r="B27" s="83" t="s">
        <v>721</v>
      </c>
    </row>
    <row r="28" spans="1:2" ht="15.75">
      <c r="A28" s="8"/>
      <c r="B28" s="83"/>
    </row>
    <row r="29" spans="1:2" ht="15.75">
      <c r="A29" s="8"/>
      <c r="B29" s="82" t="s">
        <v>722</v>
      </c>
    </row>
    <row r="30" spans="1:2" ht="15.75">
      <c r="A30" s="8"/>
      <c r="B30" s="83" t="s">
        <v>723</v>
      </c>
    </row>
    <row r="31" spans="1:2" ht="15.75">
      <c r="A31" s="8"/>
      <c r="B31" s="83" t="s">
        <v>724</v>
      </c>
    </row>
    <row r="32" spans="1:2" ht="15.75">
      <c r="A32" s="8"/>
      <c r="B32" s="83"/>
    </row>
    <row r="33" spans="1:2" ht="16.5" thickBot="1">
      <c r="A33" s="15">
        <v>2</v>
      </c>
      <c r="B33" s="16" t="s">
        <v>112</v>
      </c>
    </row>
    <row r="34" spans="1:2" ht="16.5" thickTop="1">
      <c r="A34" s="8"/>
      <c r="B34" s="11" t="s">
        <v>113</v>
      </c>
    </row>
    <row r="35" spans="1:2" ht="15.75">
      <c r="A35" s="8"/>
      <c r="B35" s="17" t="s">
        <v>114</v>
      </c>
    </row>
    <row r="36" spans="1:2" ht="31.5">
      <c r="A36" s="8"/>
      <c r="B36" s="11" t="s">
        <v>115</v>
      </c>
    </row>
    <row r="37" spans="1:2" ht="47.25">
      <c r="A37" s="8"/>
      <c r="B37" s="10" t="s">
        <v>116</v>
      </c>
    </row>
    <row r="38" spans="1:2" ht="15.75">
      <c r="A38" s="8"/>
      <c r="B38" s="10"/>
    </row>
    <row r="39" spans="1:2" ht="16.5" thickBot="1">
      <c r="A39" s="15">
        <v>3</v>
      </c>
      <c r="B39" s="16" t="s">
        <v>117</v>
      </c>
    </row>
    <row r="40" spans="1:2" ht="63.75" thickTop="1">
      <c r="A40" s="8"/>
      <c r="B40" s="9" t="s">
        <v>118</v>
      </c>
    </row>
    <row r="41" spans="1:2" ht="15.75">
      <c r="A41" s="8"/>
      <c r="B41" s="18" t="s">
        <v>119</v>
      </c>
    </row>
    <row r="42" spans="1:2" ht="31.5">
      <c r="A42" s="8"/>
      <c r="B42" s="10" t="s">
        <v>120</v>
      </c>
    </row>
    <row r="43" spans="1:2" ht="63">
      <c r="A43" s="8"/>
      <c r="B43" s="10" t="s">
        <v>121</v>
      </c>
    </row>
    <row r="44" spans="1:2" ht="63">
      <c r="A44" s="8"/>
      <c r="B44" s="19" t="s">
        <v>122</v>
      </c>
    </row>
    <row r="45" spans="1:2" ht="33.75">
      <c r="A45" s="20"/>
      <c r="B45" s="21" t="s">
        <v>123</v>
      </c>
    </row>
    <row r="46" spans="1:2" ht="33.75">
      <c r="A46" s="20"/>
      <c r="B46" s="22" t="s">
        <v>124</v>
      </c>
    </row>
    <row r="47" spans="1:2" ht="16.5" thickBot="1">
      <c r="A47" s="15">
        <v>4</v>
      </c>
      <c r="B47" s="16" t="s">
        <v>125</v>
      </c>
    </row>
    <row r="48" spans="1:2" ht="16.5" thickTop="1">
      <c r="A48" s="8"/>
      <c r="B48" s="10" t="s">
        <v>126</v>
      </c>
    </row>
    <row r="49" spans="1:2" ht="53.25">
      <c r="A49" s="8"/>
      <c r="B49" s="23" t="s">
        <v>127</v>
      </c>
    </row>
    <row r="50" spans="1:2" ht="53.25">
      <c r="A50" s="8"/>
      <c r="B50" s="23" t="s">
        <v>128</v>
      </c>
    </row>
    <row r="51" spans="1:2" ht="53.25">
      <c r="A51" s="8"/>
      <c r="B51" s="23" t="s">
        <v>129</v>
      </c>
    </row>
    <row r="52" spans="1:2" ht="131.25">
      <c r="A52" s="8"/>
      <c r="B52" s="24" t="s">
        <v>130</v>
      </c>
    </row>
    <row r="53" spans="1:2" ht="15.75">
      <c r="A53" s="8"/>
      <c r="B53" s="10" t="s">
        <v>131</v>
      </c>
    </row>
    <row r="54" spans="1:2" ht="15.75">
      <c r="A54" s="8"/>
      <c r="B54" s="10" t="s">
        <v>132</v>
      </c>
    </row>
    <row r="55" spans="1:2" ht="15.75">
      <c r="A55" s="8"/>
      <c r="B55" s="10"/>
    </row>
    <row r="56" spans="1:2" ht="31.5">
      <c r="A56" s="8"/>
      <c r="B56" s="10" t="s">
        <v>133</v>
      </c>
    </row>
    <row r="57" spans="1:2" ht="15.75">
      <c r="A57" s="8"/>
      <c r="B57" s="10"/>
    </row>
    <row r="58" spans="1:2" ht="16.5" thickBot="1">
      <c r="A58" s="15">
        <v>5</v>
      </c>
      <c r="B58" s="16" t="s">
        <v>134</v>
      </c>
    </row>
    <row r="59" spans="1:2" ht="32.25" thickTop="1">
      <c r="A59" s="8"/>
      <c r="B59" s="10" t="s">
        <v>135</v>
      </c>
    </row>
    <row r="60" spans="1:2" ht="78.75">
      <c r="A60" s="8"/>
      <c r="B60" s="10" t="s">
        <v>136</v>
      </c>
    </row>
    <row r="61" spans="1:2" ht="47.25">
      <c r="A61" s="8"/>
      <c r="B61" s="10" t="s">
        <v>137</v>
      </c>
    </row>
    <row r="62" spans="1:2" ht="15.75">
      <c r="A62" s="8"/>
      <c r="B62" s="10" t="s">
        <v>138</v>
      </c>
    </row>
    <row r="63" spans="1:2" ht="15.75">
      <c r="A63" s="8"/>
      <c r="B63" s="25" t="s">
        <v>139</v>
      </c>
    </row>
    <row r="64" spans="1:2" ht="15.75">
      <c r="A64" s="8"/>
      <c r="B64" s="10" t="s">
        <v>140</v>
      </c>
    </row>
    <row r="65" spans="1:2" ht="15.75">
      <c r="A65" s="8"/>
      <c r="B65" s="10" t="s">
        <v>141</v>
      </c>
    </row>
    <row r="66" spans="1:2" ht="31.5">
      <c r="A66" s="8"/>
      <c r="B66" s="10" t="s">
        <v>142</v>
      </c>
    </row>
    <row r="67" spans="1:2" ht="31.5">
      <c r="A67" s="8"/>
      <c r="B67" s="10" t="s">
        <v>143</v>
      </c>
    </row>
    <row r="68" spans="1:2" ht="47.25">
      <c r="A68" s="8"/>
      <c r="B68" s="10" t="s">
        <v>144</v>
      </c>
    </row>
    <row r="69" spans="1:2" ht="63">
      <c r="A69" s="8"/>
      <c r="B69" s="10" t="s">
        <v>145</v>
      </c>
    </row>
    <row r="70" spans="1:2" ht="126">
      <c r="A70" s="8"/>
      <c r="B70" s="10" t="s">
        <v>146</v>
      </c>
    </row>
    <row r="71" spans="1:2" ht="15.75">
      <c r="A71" s="8"/>
      <c r="B71" s="26"/>
    </row>
    <row r="72" spans="1:2" ht="16.5" thickBot="1">
      <c r="A72" s="15">
        <v>6</v>
      </c>
      <c r="B72" s="16" t="s">
        <v>147</v>
      </c>
    </row>
    <row r="73" spans="1:2" ht="33" thickBot="1" thickTop="1">
      <c r="A73" s="27"/>
      <c r="B73" s="28" t="s">
        <v>148</v>
      </c>
    </row>
    <row r="74" spans="1:2" ht="15.75">
      <c r="A74" s="1"/>
      <c r="B74" s="3"/>
    </row>
    <row r="75" spans="1:2" ht="15.75">
      <c r="A75" s="1"/>
      <c r="B75" s="4"/>
    </row>
    <row r="76" spans="1:2" ht="15.75">
      <c r="A76" s="1"/>
      <c r="B76" s="5"/>
    </row>
    <row r="77" spans="1:2" ht="15.75">
      <c r="A77" s="1"/>
      <c r="B77" s="5"/>
    </row>
    <row r="78" ht="15.75">
      <c r="B78" s="5"/>
    </row>
    <row r="79" ht="15.75">
      <c r="B79" s="5"/>
    </row>
    <row r="80" ht="15.75">
      <c r="B80" s="5"/>
    </row>
    <row r="81" ht="15.75">
      <c r="B81" s="5"/>
    </row>
    <row r="82" ht="15.75">
      <c r="B82" s="5"/>
    </row>
    <row r="83" ht="15.75">
      <c r="B83" s="3"/>
    </row>
    <row r="84" ht="15.75">
      <c r="B84" s="3"/>
    </row>
    <row r="85" ht="15.75">
      <c r="B85" s="3"/>
    </row>
    <row r="86" ht="15.75">
      <c r="B86" s="3"/>
    </row>
    <row r="87" ht="15.75">
      <c r="B87" s="3"/>
    </row>
    <row r="88" ht="15.75">
      <c r="B88" s="3"/>
    </row>
    <row r="89" ht="15.75">
      <c r="B89" s="2"/>
    </row>
    <row r="90" ht="15.75">
      <c r="B90" s="2"/>
    </row>
    <row r="91" ht="15.75">
      <c r="B91" s="2"/>
    </row>
    <row r="92" ht="15.75">
      <c r="B92" s="2"/>
    </row>
    <row r="93" ht="15.75">
      <c r="B93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90" zoomScaleNormal="90" zoomScalePageLayoutView="0" workbookViewId="0" topLeftCell="A1">
      <selection activeCell="I13" sqref="I13:L13"/>
    </sheetView>
  </sheetViews>
  <sheetFormatPr defaultColWidth="9.140625" defaultRowHeight="15"/>
  <cols>
    <col min="1" max="1" width="6.140625" style="0" customWidth="1"/>
    <col min="2" max="2" width="13.140625" style="0" customWidth="1"/>
    <col min="3" max="3" width="26.00390625" style="0" customWidth="1"/>
    <col min="4" max="4" width="40.7109375" style="0" customWidth="1"/>
    <col min="5" max="5" width="17.421875" style="0" customWidth="1"/>
    <col min="15" max="17" width="9.57421875" style="0" customWidth="1"/>
  </cols>
  <sheetData>
    <row r="1" spans="1:15" ht="60.75" customHeight="1">
      <c r="A1" s="141" t="s">
        <v>666</v>
      </c>
      <c r="B1" s="142"/>
      <c r="C1" s="142"/>
      <c r="D1" s="143"/>
      <c r="E1" s="69" t="s">
        <v>667</v>
      </c>
      <c r="F1" s="72" t="s">
        <v>668</v>
      </c>
      <c r="G1" s="72" t="s">
        <v>669</v>
      </c>
      <c r="H1" s="72" t="s">
        <v>670</v>
      </c>
      <c r="I1" s="72" t="s">
        <v>671</v>
      </c>
      <c r="J1" s="72" t="s">
        <v>672</v>
      </c>
      <c r="K1" s="72" t="s">
        <v>673</v>
      </c>
      <c r="L1" s="72" t="s">
        <v>674</v>
      </c>
      <c r="M1" s="72" t="s">
        <v>675</v>
      </c>
      <c r="N1" s="72" t="s">
        <v>676</v>
      </c>
      <c r="O1" s="73" t="s">
        <v>677</v>
      </c>
    </row>
    <row r="2" spans="1:15" ht="15">
      <c r="A2" s="144"/>
      <c r="B2" s="145"/>
      <c r="C2" s="145"/>
      <c r="D2" s="146"/>
      <c r="E2" s="49" t="s">
        <v>678</v>
      </c>
      <c r="F2" s="32">
        <f>SUMIF(P19:P500,E2,F19:F500)</f>
        <v>618</v>
      </c>
      <c r="G2" s="32">
        <f>SUMIF(P19:P500,E2,G19:G500)</f>
        <v>158</v>
      </c>
      <c r="H2" s="32">
        <f>SUMIF(P19:P500,E2,H19:H500)</f>
        <v>178</v>
      </c>
      <c r="I2" s="32">
        <f>SUMIF(P19:P500,E2,I19:I500)</f>
        <v>238</v>
      </c>
      <c r="J2" s="32">
        <f>SUMIF(P19:P500,E2,J19:J500)</f>
        <v>0</v>
      </c>
      <c r="K2" s="32">
        <f>SUMIF(P19:P500,E2,K19:K500)</f>
        <v>44</v>
      </c>
      <c r="L2" s="32">
        <f>SUMIF(P19:P500,E2,L19:L500)</f>
        <v>0</v>
      </c>
      <c r="M2" s="33">
        <f aca="true" t="shared" si="0" ref="M2:M10">IF((F2-L2)&gt;0,(G2+H2+I2)/(F2-L2)*100,"")</f>
        <v>92.88025889967638</v>
      </c>
      <c r="N2" s="33">
        <f aca="true" t="shared" si="1" ref="N2:N10">IF((F2-L2)&gt;0,(G2+H2)/(F2-L2)*100,"")</f>
        <v>54.36893203883495</v>
      </c>
      <c r="O2" s="39">
        <f aca="true" t="shared" si="2" ref="O2:O10">IF((F2-L2)&gt;0,(5*G2+4*H2+3*I2+2*(J2+K2))/(F2-L2),"")</f>
        <v>3.7281553398058254</v>
      </c>
    </row>
    <row r="3" spans="1:15" ht="15">
      <c r="A3" s="144"/>
      <c r="B3" s="145"/>
      <c r="C3" s="145"/>
      <c r="D3" s="146"/>
      <c r="E3" s="49" t="s">
        <v>679</v>
      </c>
      <c r="F3" s="32">
        <f>SUMIF(P19:P500,E3,F19:F500)</f>
        <v>105</v>
      </c>
      <c r="G3" s="32">
        <f>SUMIF(P19:P500,E3,G19:G500)</f>
        <v>8</v>
      </c>
      <c r="H3" s="32">
        <f>SUMIF(P19:P500,E3,H19:H500)</f>
        <v>21</v>
      </c>
      <c r="I3" s="32">
        <f>SUMIF(P19:P500,E3,I19:I500)</f>
        <v>58</v>
      </c>
      <c r="J3" s="32">
        <f>SUMIF(P19:P500,E3,J19:J500)</f>
        <v>0</v>
      </c>
      <c r="K3" s="32">
        <f>SUMIF(P19:P500,E3,K19:K500)</f>
        <v>18</v>
      </c>
      <c r="L3" s="32">
        <f>SUMIF(P19:P500,E3,L19:L500)</f>
        <v>0</v>
      </c>
      <c r="M3" s="33">
        <f t="shared" si="0"/>
        <v>82.85714285714286</v>
      </c>
      <c r="N3" s="33">
        <f t="shared" si="1"/>
        <v>27.61904761904762</v>
      </c>
      <c r="O3" s="39">
        <f t="shared" si="2"/>
        <v>3.1809523809523808</v>
      </c>
    </row>
    <row r="4" spans="1:15" ht="15.75" thickBot="1">
      <c r="A4" s="144"/>
      <c r="B4" s="145"/>
      <c r="C4" s="145"/>
      <c r="D4" s="146"/>
      <c r="E4" s="50" t="s">
        <v>680</v>
      </c>
      <c r="F4" s="34">
        <f>SUMIF(P19:P500,E4,F19:F500)</f>
        <v>144</v>
      </c>
      <c r="G4" s="34">
        <f>SUMIF(P19:P500,E4,G19:G500)</f>
        <v>33</v>
      </c>
      <c r="H4" s="34">
        <f>SUMIF(P19:P500,E4,H19:H500)</f>
        <v>38</v>
      </c>
      <c r="I4" s="34">
        <f>SUMIF(P19:P500,E4,I19:I500)</f>
        <v>70</v>
      </c>
      <c r="J4" s="34">
        <f>SUMIF(P19:P500,E4,J19:J500)</f>
        <v>0</v>
      </c>
      <c r="K4" s="34">
        <f>SUMIF(P19:P500,E4,K19:K500)</f>
        <v>3</v>
      </c>
      <c r="L4" s="34">
        <f>SUMIF(P19:P500,E4,L19:L500)</f>
        <v>0</v>
      </c>
      <c r="M4" s="35">
        <f t="shared" si="0"/>
        <v>97.91666666666666</v>
      </c>
      <c r="N4" s="35">
        <f t="shared" si="1"/>
        <v>49.30555555555556</v>
      </c>
      <c r="O4" s="39">
        <f t="shared" si="2"/>
        <v>3.701388888888889</v>
      </c>
    </row>
    <row r="5" spans="1:15" ht="15.75" thickBot="1">
      <c r="A5" s="144"/>
      <c r="B5" s="145"/>
      <c r="C5" s="145"/>
      <c r="D5" s="146"/>
      <c r="E5" s="62" t="s">
        <v>681</v>
      </c>
      <c r="F5" s="63">
        <f aca="true" t="shared" si="3" ref="F5:L5">F2+F3+F4</f>
        <v>867</v>
      </c>
      <c r="G5" s="63">
        <f t="shared" si="3"/>
        <v>199</v>
      </c>
      <c r="H5" s="63">
        <f t="shared" si="3"/>
        <v>237</v>
      </c>
      <c r="I5" s="63">
        <f t="shared" si="3"/>
        <v>366</v>
      </c>
      <c r="J5" s="63">
        <f t="shared" si="3"/>
        <v>0</v>
      </c>
      <c r="K5" s="63">
        <f t="shared" si="3"/>
        <v>65</v>
      </c>
      <c r="L5" s="63">
        <f t="shared" si="3"/>
        <v>0</v>
      </c>
      <c r="M5" s="64">
        <f t="shared" si="0"/>
        <v>92.50288350634371</v>
      </c>
      <c r="N5" s="64">
        <f t="shared" si="1"/>
        <v>50.28835063437139</v>
      </c>
      <c r="O5" s="65">
        <f t="shared" si="2"/>
        <v>3.657439446366782</v>
      </c>
    </row>
    <row r="6" spans="1:15" ht="15">
      <c r="A6" s="144"/>
      <c r="B6" s="145"/>
      <c r="C6" s="145"/>
      <c r="D6" s="146"/>
      <c r="E6" s="51">
        <v>6</v>
      </c>
      <c r="F6" s="36">
        <f>SUMIF(P19:P500,E6,F19:F500)</f>
        <v>0</v>
      </c>
      <c r="G6" s="36">
        <f>SUMIF(P19:P500,E6,G19:G500)</f>
        <v>0</v>
      </c>
      <c r="H6" s="36">
        <f>SUMIF(P19:P500,E6,H19:H500)</f>
        <v>0</v>
      </c>
      <c r="I6" s="36">
        <f>SUMIF(P19:P500,E6,I19:I500)</f>
        <v>0</v>
      </c>
      <c r="J6" s="36">
        <f>SUMIF(P19:P500,E6,J19:J500)</f>
        <v>0</v>
      </c>
      <c r="K6" s="36">
        <f>SUMIF(P19:P500,E6,K19:K500)</f>
        <v>0</v>
      </c>
      <c r="L6" s="36">
        <f>SUMIF(P19:P500,E6,L19:L500)</f>
        <v>0</v>
      </c>
      <c r="M6" s="37">
        <f t="shared" si="0"/>
      </c>
      <c r="N6" s="37">
        <f t="shared" si="1"/>
      </c>
      <c r="O6" s="39">
        <f t="shared" si="2"/>
      </c>
    </row>
    <row r="7" spans="1:15" ht="15">
      <c r="A7" s="144"/>
      <c r="B7" s="145"/>
      <c r="C7" s="145"/>
      <c r="D7" s="146"/>
      <c r="E7" s="49">
        <v>7</v>
      </c>
      <c r="F7" s="32">
        <f>SUMIF(P19:P500,E7,F19:F500)</f>
        <v>0</v>
      </c>
      <c r="G7" s="32">
        <f>SUMIF(P19:P500,E7,G19:G500)</f>
        <v>0</v>
      </c>
      <c r="H7" s="32">
        <f>SUMIF(P19:P500,E7,H19:H500)</f>
        <v>0</v>
      </c>
      <c r="I7" s="32">
        <f>SUMIF(P19:P500,E7,I19:I500)</f>
        <v>0</v>
      </c>
      <c r="J7" s="32">
        <f>SUMIF(P19:P500,E7,J19:J500)</f>
        <v>0</v>
      </c>
      <c r="K7" s="32">
        <f>SUMIF(P19:P500,E7,K19:K500)</f>
        <v>0</v>
      </c>
      <c r="L7" s="32">
        <f>SUMIF(P19:P500,E7,L19:L500)</f>
        <v>0</v>
      </c>
      <c r="M7" s="33">
        <f t="shared" si="0"/>
      </c>
      <c r="N7" s="33">
        <f t="shared" si="1"/>
      </c>
      <c r="O7" s="39">
        <f t="shared" si="2"/>
      </c>
    </row>
    <row r="8" spans="1:15" ht="15.75" thickBot="1">
      <c r="A8" s="144"/>
      <c r="B8" s="145"/>
      <c r="C8" s="145"/>
      <c r="D8" s="146"/>
      <c r="E8" s="50">
        <v>8</v>
      </c>
      <c r="F8" s="34">
        <f>SUMIF(P19:P500,E8,F19:F500)</f>
        <v>0</v>
      </c>
      <c r="G8" s="34">
        <f>SUMIF(P19:P500,E8,G19:G500)</f>
        <v>0</v>
      </c>
      <c r="H8" s="34">
        <f>SUMIF(P19:P500,E8,H19:H500)</f>
        <v>0</v>
      </c>
      <c r="I8" s="34">
        <f>SUMIF(P19:P500,E8,I19:I500)</f>
        <v>0</v>
      </c>
      <c r="J8" s="34">
        <f>SUMIF(P19:P500,E8,J19:J500)</f>
        <v>0</v>
      </c>
      <c r="K8" s="34">
        <f>SUMIF(P19:P500,E8,K19:K500)</f>
        <v>0</v>
      </c>
      <c r="L8" s="34">
        <f>SUMIF(P19:P500,E8,L19:L500)</f>
        <v>0</v>
      </c>
      <c r="M8" s="35">
        <f t="shared" si="0"/>
      </c>
      <c r="N8" s="35">
        <f t="shared" si="1"/>
      </c>
      <c r="O8" s="39">
        <f t="shared" si="2"/>
      </c>
    </row>
    <row r="9" spans="1:15" ht="15.75" thickBot="1">
      <c r="A9" s="144"/>
      <c r="B9" s="145"/>
      <c r="C9" s="145"/>
      <c r="D9" s="146"/>
      <c r="E9" s="62" t="s">
        <v>682</v>
      </c>
      <c r="F9" s="63">
        <f aca="true" t="shared" si="4" ref="F9:L9">F6+F7+F8</f>
        <v>0</v>
      </c>
      <c r="G9" s="63">
        <f t="shared" si="4"/>
        <v>0</v>
      </c>
      <c r="H9" s="63">
        <f t="shared" si="4"/>
        <v>0</v>
      </c>
      <c r="I9" s="63">
        <f t="shared" si="4"/>
        <v>0</v>
      </c>
      <c r="J9" s="63">
        <f t="shared" si="4"/>
        <v>0</v>
      </c>
      <c r="K9" s="63">
        <f t="shared" si="4"/>
        <v>0</v>
      </c>
      <c r="L9" s="63">
        <f t="shared" si="4"/>
        <v>0</v>
      </c>
      <c r="M9" s="64">
        <f t="shared" si="0"/>
      </c>
      <c r="N9" s="64">
        <f t="shared" si="1"/>
      </c>
      <c r="O9" s="65">
        <f t="shared" si="2"/>
      </c>
    </row>
    <row r="10" spans="1:15" ht="32.25" customHeight="1" thickBot="1">
      <c r="A10" s="147"/>
      <c r="B10" s="148"/>
      <c r="C10" s="148"/>
      <c r="D10" s="148"/>
      <c r="E10" s="46" t="s">
        <v>683</v>
      </c>
      <c r="F10" s="47">
        <f aca="true" t="shared" si="5" ref="F10:L10">SUM(F19:F500)</f>
        <v>867</v>
      </c>
      <c r="G10" s="47">
        <f t="shared" si="5"/>
        <v>199</v>
      </c>
      <c r="H10" s="47">
        <f t="shared" si="5"/>
        <v>237</v>
      </c>
      <c r="I10" s="47">
        <f t="shared" si="5"/>
        <v>366</v>
      </c>
      <c r="J10" s="47">
        <f t="shared" si="5"/>
        <v>0</v>
      </c>
      <c r="K10" s="47">
        <f t="shared" si="5"/>
        <v>65</v>
      </c>
      <c r="L10" s="47">
        <f t="shared" si="5"/>
        <v>0</v>
      </c>
      <c r="M10" s="48">
        <f t="shared" si="0"/>
        <v>92.50288350634371</v>
      </c>
      <c r="N10" s="48">
        <f t="shared" si="1"/>
        <v>50.28835063437139</v>
      </c>
      <c r="O10" s="38">
        <f t="shared" si="2"/>
        <v>3.657439446366782</v>
      </c>
    </row>
    <row r="11" spans="1:15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8.75">
      <c r="A13" s="66"/>
      <c r="B13" s="66"/>
      <c r="C13" s="66"/>
      <c r="D13" s="66"/>
      <c r="E13" s="67"/>
      <c r="F13" s="68" t="s">
        <v>684</v>
      </c>
      <c r="G13" s="67"/>
      <c r="H13" s="67" t="s">
        <v>685</v>
      </c>
      <c r="I13" s="149" t="s">
        <v>64</v>
      </c>
      <c r="J13" s="150"/>
      <c r="K13" s="150"/>
      <c r="L13" s="151"/>
      <c r="M13" s="52"/>
      <c r="N13" s="53"/>
      <c r="O13" s="52"/>
    </row>
    <row r="14" spans="1:15" ht="18.75">
      <c r="A14" s="66"/>
      <c r="B14" s="66"/>
      <c r="C14" s="66"/>
      <c r="D14" s="66"/>
      <c r="E14" s="67"/>
      <c r="F14" s="68" t="s">
        <v>686</v>
      </c>
      <c r="G14" s="67"/>
      <c r="H14" s="67"/>
      <c r="I14" s="67"/>
      <c r="J14" s="66"/>
      <c r="K14" s="66"/>
      <c r="L14" s="66"/>
      <c r="M14" s="66"/>
      <c r="N14" s="66"/>
      <c r="O14" s="66"/>
    </row>
    <row r="15" spans="1:15" ht="18.75">
      <c r="A15" s="66"/>
      <c r="B15" s="66"/>
      <c r="C15" s="66"/>
      <c r="D15" s="66"/>
      <c r="E15" s="67"/>
      <c r="F15" s="68" t="s">
        <v>692</v>
      </c>
      <c r="G15" s="67"/>
      <c r="H15" s="67"/>
      <c r="I15" s="67"/>
      <c r="J15" s="66"/>
      <c r="K15" s="66"/>
      <c r="L15" s="66"/>
      <c r="M15" s="66"/>
      <c r="N15" s="66"/>
      <c r="O15" s="66"/>
    </row>
    <row r="16" spans="1:15" ht="15.75" thickBo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96.75" customHeight="1">
      <c r="A17" s="41" t="s">
        <v>149</v>
      </c>
      <c r="B17" s="69" t="s">
        <v>667</v>
      </c>
      <c r="C17" s="42" t="s">
        <v>687</v>
      </c>
      <c r="D17" s="42" t="s">
        <v>688</v>
      </c>
      <c r="E17" s="42" t="s">
        <v>689</v>
      </c>
      <c r="F17" s="74" t="s">
        <v>690</v>
      </c>
      <c r="G17" s="74" t="s">
        <v>669</v>
      </c>
      <c r="H17" s="74" t="s">
        <v>670</v>
      </c>
      <c r="I17" s="74" t="s">
        <v>671</v>
      </c>
      <c r="J17" s="74" t="s">
        <v>691</v>
      </c>
      <c r="K17" s="74" t="s">
        <v>673</v>
      </c>
      <c r="L17" s="74" t="s">
        <v>674</v>
      </c>
      <c r="M17" s="74" t="s">
        <v>675</v>
      </c>
      <c r="N17" s="74" t="s">
        <v>676</v>
      </c>
      <c r="O17" s="75" t="s">
        <v>677</v>
      </c>
    </row>
    <row r="18" spans="1:15" ht="15.75" thickBot="1">
      <c r="A18" s="43">
        <v>1</v>
      </c>
      <c r="B18" s="44"/>
      <c r="C18" s="44">
        <v>2</v>
      </c>
      <c r="D18" s="44">
        <v>3</v>
      </c>
      <c r="E18" s="44">
        <v>4</v>
      </c>
      <c r="F18" s="44">
        <v>5</v>
      </c>
      <c r="G18" s="44">
        <v>6</v>
      </c>
      <c r="H18" s="44">
        <v>7</v>
      </c>
      <c r="I18" s="44">
        <v>8</v>
      </c>
      <c r="J18" s="44">
        <v>9</v>
      </c>
      <c r="K18" s="44">
        <v>10</v>
      </c>
      <c r="L18" s="44">
        <v>11</v>
      </c>
      <c r="M18" s="44">
        <v>12</v>
      </c>
      <c r="N18" s="44">
        <v>13</v>
      </c>
      <c r="O18" s="45">
        <v>14</v>
      </c>
    </row>
    <row r="19" spans="1:16" ht="30">
      <c r="A19" s="40">
        <v>1</v>
      </c>
      <c r="B19" s="120" t="s">
        <v>680</v>
      </c>
      <c r="C19" s="121" t="s">
        <v>14</v>
      </c>
      <c r="D19" s="121" t="s">
        <v>15</v>
      </c>
      <c r="E19" s="122" t="s">
        <v>16</v>
      </c>
      <c r="F19" s="57">
        <v>18</v>
      </c>
      <c r="G19" s="56">
        <v>8</v>
      </c>
      <c r="H19" s="56">
        <v>0</v>
      </c>
      <c r="I19" s="56">
        <v>10</v>
      </c>
      <c r="J19" s="56">
        <v>0</v>
      </c>
      <c r="K19" s="56">
        <v>0</v>
      </c>
      <c r="L19" s="56">
        <v>0</v>
      </c>
      <c r="M19" s="54">
        <f>IF((F19-L19)=0,0,(G19+H19+I19)/(F19-L19)*100)</f>
        <v>100</v>
      </c>
      <c r="N19" s="55">
        <f>IF((F19-L19)=0,0,(G19+H19)/(F19-L19)*100)</f>
        <v>44.44444444444444</v>
      </c>
      <c r="O19" s="55">
        <f>IF((F19-L19)=0,0,(5*G19+4*H19+3*I19+2*(J19+K19))/(F19-L19))</f>
        <v>3.888888888888889</v>
      </c>
      <c r="P19" t="str">
        <f>TRIM(B19)</f>
        <v>М</v>
      </c>
    </row>
    <row r="20" spans="1:16" ht="15">
      <c r="A20" s="31">
        <v>2</v>
      </c>
      <c r="B20" s="120" t="s">
        <v>678</v>
      </c>
      <c r="C20" s="123" t="s">
        <v>17</v>
      </c>
      <c r="D20" s="124" t="s">
        <v>18</v>
      </c>
      <c r="E20" s="122" t="s">
        <v>19</v>
      </c>
      <c r="F20" s="60">
        <v>28</v>
      </c>
      <c r="G20" s="59">
        <v>4</v>
      </c>
      <c r="H20" s="59">
        <v>7</v>
      </c>
      <c r="I20" s="59">
        <v>16</v>
      </c>
      <c r="J20" s="59">
        <v>0</v>
      </c>
      <c r="K20" s="59">
        <v>1</v>
      </c>
      <c r="L20" s="59">
        <v>0</v>
      </c>
      <c r="M20" s="54">
        <f aca="true" t="shared" si="6" ref="M20:M83">IF((F20-L20)=0,0,(G20+H20+I20)/(F20-L20)*100)</f>
        <v>96.42857142857143</v>
      </c>
      <c r="N20" s="55">
        <f aca="true" t="shared" si="7" ref="N20:N83">IF((F20-L20)=0,0,(G20+H20)/(F20-L20)*100)</f>
        <v>39.285714285714285</v>
      </c>
      <c r="O20" s="55">
        <f aca="true" t="shared" si="8" ref="O20:O83">IF((F20-L20)=0,0,(5*G20+4*H20+3*I20+2*(J20+K20))/(F20-L20))</f>
        <v>3.5</v>
      </c>
      <c r="P20" t="str">
        <f aca="true" t="shared" si="9" ref="P20:P83">TRIM(B20)</f>
        <v>Б</v>
      </c>
    </row>
    <row r="21" spans="1:16" ht="15">
      <c r="A21" s="31">
        <v>3</v>
      </c>
      <c r="B21" s="120" t="s">
        <v>678</v>
      </c>
      <c r="C21" s="123" t="s">
        <v>17</v>
      </c>
      <c r="D21" s="124" t="s">
        <v>18</v>
      </c>
      <c r="E21" s="122" t="s">
        <v>20</v>
      </c>
      <c r="F21" s="60">
        <v>25</v>
      </c>
      <c r="G21" s="59">
        <v>1</v>
      </c>
      <c r="H21" s="59">
        <v>8</v>
      </c>
      <c r="I21" s="59">
        <v>14</v>
      </c>
      <c r="J21" s="59">
        <v>0</v>
      </c>
      <c r="K21" s="59">
        <v>2</v>
      </c>
      <c r="L21" s="59">
        <v>0</v>
      </c>
      <c r="M21" s="54">
        <f t="shared" si="6"/>
        <v>92</v>
      </c>
      <c r="N21" s="55">
        <f t="shared" si="7"/>
        <v>36</v>
      </c>
      <c r="O21" s="55">
        <f t="shared" si="8"/>
        <v>3.32</v>
      </c>
      <c r="P21" t="str">
        <f t="shared" si="9"/>
        <v>Б</v>
      </c>
    </row>
    <row r="22" spans="1:16" ht="15">
      <c r="A22" s="31">
        <v>4</v>
      </c>
      <c r="B22" s="120" t="s">
        <v>678</v>
      </c>
      <c r="C22" s="123" t="s">
        <v>17</v>
      </c>
      <c r="D22" s="124" t="s">
        <v>18</v>
      </c>
      <c r="E22" s="122" t="s">
        <v>21</v>
      </c>
      <c r="F22" s="60">
        <v>29</v>
      </c>
      <c r="G22" s="59">
        <v>5</v>
      </c>
      <c r="H22" s="59">
        <v>12</v>
      </c>
      <c r="I22" s="59">
        <v>12</v>
      </c>
      <c r="J22" s="59">
        <v>0</v>
      </c>
      <c r="K22" s="59">
        <v>0</v>
      </c>
      <c r="L22" s="59">
        <v>0</v>
      </c>
      <c r="M22" s="54">
        <f t="shared" si="6"/>
        <v>100</v>
      </c>
      <c r="N22" s="55">
        <f t="shared" si="7"/>
        <v>58.620689655172406</v>
      </c>
      <c r="O22" s="55">
        <f t="shared" si="8"/>
        <v>3.7586206896551726</v>
      </c>
      <c r="P22" t="str">
        <f t="shared" si="9"/>
        <v>Б</v>
      </c>
    </row>
    <row r="23" spans="1:16" ht="15">
      <c r="A23" s="31">
        <v>5</v>
      </c>
      <c r="B23" s="120" t="s">
        <v>678</v>
      </c>
      <c r="C23" s="125" t="s">
        <v>22</v>
      </c>
      <c r="D23" s="121" t="s">
        <v>23</v>
      </c>
      <c r="E23" s="122" t="s">
        <v>19</v>
      </c>
      <c r="F23" s="60">
        <v>28</v>
      </c>
      <c r="G23" s="59">
        <v>5</v>
      </c>
      <c r="H23" s="59">
        <v>10</v>
      </c>
      <c r="I23" s="59">
        <v>13</v>
      </c>
      <c r="J23" s="59">
        <v>0</v>
      </c>
      <c r="K23" s="59">
        <v>0</v>
      </c>
      <c r="L23" s="59">
        <v>0</v>
      </c>
      <c r="M23" s="54">
        <f t="shared" si="6"/>
        <v>100</v>
      </c>
      <c r="N23" s="55">
        <f t="shared" si="7"/>
        <v>53.57142857142857</v>
      </c>
      <c r="O23" s="55">
        <f t="shared" si="8"/>
        <v>3.7142857142857144</v>
      </c>
      <c r="P23" t="str">
        <f t="shared" si="9"/>
        <v>Б</v>
      </c>
    </row>
    <row r="24" spans="1:16" ht="15">
      <c r="A24" s="31">
        <v>6</v>
      </c>
      <c r="B24" s="120" t="s">
        <v>678</v>
      </c>
      <c r="C24" s="125" t="s">
        <v>22</v>
      </c>
      <c r="D24" s="121" t="s">
        <v>23</v>
      </c>
      <c r="E24" s="122" t="s">
        <v>20</v>
      </c>
      <c r="F24" s="60">
        <v>25</v>
      </c>
      <c r="G24" s="59">
        <v>2</v>
      </c>
      <c r="H24" s="59">
        <v>7</v>
      </c>
      <c r="I24" s="59">
        <v>14</v>
      </c>
      <c r="J24" s="59">
        <v>0</v>
      </c>
      <c r="K24" s="59">
        <v>2</v>
      </c>
      <c r="L24" s="59">
        <v>0</v>
      </c>
      <c r="M24" s="54">
        <f t="shared" si="6"/>
        <v>92</v>
      </c>
      <c r="N24" s="55">
        <f t="shared" si="7"/>
        <v>36</v>
      </c>
      <c r="O24" s="55">
        <f t="shared" si="8"/>
        <v>3.36</v>
      </c>
      <c r="P24" t="str">
        <f t="shared" si="9"/>
        <v>Б</v>
      </c>
    </row>
    <row r="25" spans="1:16" ht="15">
      <c r="A25" s="31">
        <v>7</v>
      </c>
      <c r="B25" s="120" t="s">
        <v>678</v>
      </c>
      <c r="C25" s="125" t="s">
        <v>22</v>
      </c>
      <c r="D25" s="121" t="s">
        <v>23</v>
      </c>
      <c r="E25" s="122" t="s">
        <v>21</v>
      </c>
      <c r="F25" s="60">
        <v>29</v>
      </c>
      <c r="G25" s="59">
        <v>7</v>
      </c>
      <c r="H25" s="59">
        <v>8</v>
      </c>
      <c r="I25" s="59">
        <v>14</v>
      </c>
      <c r="J25" s="59">
        <v>0</v>
      </c>
      <c r="K25" s="59">
        <v>0</v>
      </c>
      <c r="L25" s="59">
        <v>0</v>
      </c>
      <c r="M25" s="54">
        <f t="shared" si="6"/>
        <v>100</v>
      </c>
      <c r="N25" s="55">
        <f t="shared" si="7"/>
        <v>51.724137931034484</v>
      </c>
      <c r="O25" s="55">
        <f t="shared" si="8"/>
        <v>3.7586206896551726</v>
      </c>
      <c r="P25" t="str">
        <f t="shared" si="9"/>
        <v>Б</v>
      </c>
    </row>
    <row r="26" spans="1:16" ht="30">
      <c r="A26" s="31">
        <v>8</v>
      </c>
      <c r="B26" s="120" t="s">
        <v>679</v>
      </c>
      <c r="C26" s="126" t="s">
        <v>24</v>
      </c>
      <c r="D26" s="121" t="s">
        <v>25</v>
      </c>
      <c r="E26" s="127" t="s">
        <v>26</v>
      </c>
      <c r="F26" s="60">
        <v>15</v>
      </c>
      <c r="G26" s="59">
        <v>0</v>
      </c>
      <c r="H26" s="59">
        <v>5</v>
      </c>
      <c r="I26" s="59">
        <v>9</v>
      </c>
      <c r="J26" s="59">
        <v>0</v>
      </c>
      <c r="K26" s="59">
        <v>1</v>
      </c>
      <c r="L26" s="59">
        <v>0</v>
      </c>
      <c r="M26" s="54">
        <f t="shared" si="6"/>
        <v>93.33333333333333</v>
      </c>
      <c r="N26" s="55">
        <f t="shared" si="7"/>
        <v>33.33333333333333</v>
      </c>
      <c r="O26" s="55">
        <f t="shared" si="8"/>
        <v>3.2666666666666666</v>
      </c>
      <c r="P26" t="str">
        <f t="shared" si="9"/>
        <v>С</v>
      </c>
    </row>
    <row r="27" spans="1:16" ht="30">
      <c r="A27" s="31">
        <v>9</v>
      </c>
      <c r="B27" s="120" t="s">
        <v>680</v>
      </c>
      <c r="C27" s="126" t="s">
        <v>24</v>
      </c>
      <c r="D27" s="121" t="s">
        <v>25</v>
      </c>
      <c r="E27" s="127" t="s">
        <v>16</v>
      </c>
      <c r="F27" s="60">
        <v>18</v>
      </c>
      <c r="G27" s="59">
        <v>0</v>
      </c>
      <c r="H27" s="59">
        <v>7</v>
      </c>
      <c r="I27" s="59">
        <v>11</v>
      </c>
      <c r="J27" s="59">
        <v>0</v>
      </c>
      <c r="K27" s="59">
        <v>0</v>
      </c>
      <c r="L27" s="59">
        <v>0</v>
      </c>
      <c r="M27" s="54">
        <f t="shared" si="6"/>
        <v>100</v>
      </c>
      <c r="N27" s="55">
        <f t="shared" si="7"/>
        <v>38.88888888888889</v>
      </c>
      <c r="O27" s="55">
        <f t="shared" si="8"/>
        <v>3.388888888888889</v>
      </c>
      <c r="P27" t="str">
        <f t="shared" si="9"/>
        <v>М</v>
      </c>
    </row>
    <row r="28" spans="1:16" ht="15">
      <c r="A28" s="31">
        <v>10</v>
      </c>
      <c r="B28" s="120" t="s">
        <v>678</v>
      </c>
      <c r="C28" s="121" t="s">
        <v>27</v>
      </c>
      <c r="D28" s="121" t="s">
        <v>28</v>
      </c>
      <c r="E28" s="122" t="s">
        <v>29</v>
      </c>
      <c r="F28" s="60">
        <v>23</v>
      </c>
      <c r="G28" s="59">
        <v>5</v>
      </c>
      <c r="H28" s="59">
        <v>7</v>
      </c>
      <c r="I28" s="59">
        <v>3</v>
      </c>
      <c r="J28" s="59">
        <v>0</v>
      </c>
      <c r="K28" s="59">
        <v>8</v>
      </c>
      <c r="L28" s="59">
        <v>0</v>
      </c>
      <c r="M28" s="54">
        <f t="shared" si="6"/>
        <v>65.21739130434783</v>
      </c>
      <c r="N28" s="55">
        <f t="shared" si="7"/>
        <v>52.17391304347826</v>
      </c>
      <c r="O28" s="55">
        <f t="shared" si="8"/>
        <v>3.391304347826087</v>
      </c>
      <c r="P28" t="str">
        <f t="shared" si="9"/>
        <v>Б</v>
      </c>
    </row>
    <row r="29" spans="1:16" ht="15">
      <c r="A29" s="31">
        <v>11</v>
      </c>
      <c r="B29" s="120" t="s">
        <v>678</v>
      </c>
      <c r="C29" s="121" t="s">
        <v>27</v>
      </c>
      <c r="D29" s="121" t="s">
        <v>28</v>
      </c>
      <c r="E29" s="122" t="s">
        <v>30</v>
      </c>
      <c r="F29" s="60">
        <v>21</v>
      </c>
      <c r="G29" s="59">
        <v>5</v>
      </c>
      <c r="H29" s="59">
        <v>4</v>
      </c>
      <c r="I29" s="59">
        <v>7</v>
      </c>
      <c r="J29" s="59">
        <v>0</v>
      </c>
      <c r="K29" s="59">
        <v>5</v>
      </c>
      <c r="L29" s="59">
        <v>0</v>
      </c>
      <c r="M29" s="54">
        <f t="shared" si="6"/>
        <v>76.19047619047619</v>
      </c>
      <c r="N29" s="55">
        <f t="shared" si="7"/>
        <v>42.857142857142854</v>
      </c>
      <c r="O29" s="55">
        <f t="shared" si="8"/>
        <v>3.4285714285714284</v>
      </c>
      <c r="P29" t="str">
        <f t="shared" si="9"/>
        <v>Б</v>
      </c>
    </row>
    <row r="30" spans="1:16" ht="30">
      <c r="A30" s="31">
        <v>12</v>
      </c>
      <c r="B30" s="120" t="s">
        <v>678</v>
      </c>
      <c r="C30" s="125" t="s">
        <v>17</v>
      </c>
      <c r="D30" s="121" t="s">
        <v>32</v>
      </c>
      <c r="E30" s="122" t="s">
        <v>31</v>
      </c>
      <c r="F30" s="60">
        <v>26</v>
      </c>
      <c r="G30" s="59">
        <v>11</v>
      </c>
      <c r="H30" s="59">
        <v>10</v>
      </c>
      <c r="I30" s="59">
        <v>5</v>
      </c>
      <c r="J30" s="59">
        <v>0</v>
      </c>
      <c r="K30" s="59">
        <v>0</v>
      </c>
      <c r="L30" s="59">
        <v>0</v>
      </c>
      <c r="M30" s="54">
        <f t="shared" si="6"/>
        <v>100</v>
      </c>
      <c r="N30" s="55">
        <f t="shared" si="7"/>
        <v>80.76923076923077</v>
      </c>
      <c r="O30" s="55">
        <f t="shared" si="8"/>
        <v>4.230769230769231</v>
      </c>
      <c r="P30" t="str">
        <f t="shared" si="9"/>
        <v>Б</v>
      </c>
    </row>
    <row r="31" spans="1:16" ht="30">
      <c r="A31" s="31">
        <v>13</v>
      </c>
      <c r="B31" s="120" t="s">
        <v>678</v>
      </c>
      <c r="C31" s="125" t="s">
        <v>17</v>
      </c>
      <c r="D31" s="121" t="s">
        <v>32</v>
      </c>
      <c r="E31" s="122" t="s">
        <v>33</v>
      </c>
      <c r="F31" s="60">
        <v>13</v>
      </c>
      <c r="G31" s="59">
        <v>5</v>
      </c>
      <c r="H31" s="59">
        <v>4</v>
      </c>
      <c r="I31" s="59">
        <v>4</v>
      </c>
      <c r="J31" s="59">
        <v>0</v>
      </c>
      <c r="K31" s="59">
        <v>0</v>
      </c>
      <c r="L31" s="59">
        <v>0</v>
      </c>
      <c r="M31" s="54">
        <f t="shared" si="6"/>
        <v>100</v>
      </c>
      <c r="N31" s="55">
        <f t="shared" si="7"/>
        <v>69.23076923076923</v>
      </c>
      <c r="O31" s="55">
        <f t="shared" si="8"/>
        <v>4.076923076923077</v>
      </c>
      <c r="P31" t="str">
        <f t="shared" si="9"/>
        <v>Б</v>
      </c>
    </row>
    <row r="32" spans="1:16" ht="15">
      <c r="A32" s="31">
        <v>14</v>
      </c>
      <c r="B32" s="120" t="s">
        <v>678</v>
      </c>
      <c r="C32" s="121" t="s">
        <v>34</v>
      </c>
      <c r="D32" s="121" t="s">
        <v>35</v>
      </c>
      <c r="E32" s="122" t="s">
        <v>19</v>
      </c>
      <c r="F32" s="60">
        <v>15</v>
      </c>
      <c r="G32" s="59">
        <v>1</v>
      </c>
      <c r="H32" s="59">
        <v>5</v>
      </c>
      <c r="I32" s="59">
        <v>9</v>
      </c>
      <c r="J32" s="59">
        <v>0</v>
      </c>
      <c r="K32" s="59">
        <v>0</v>
      </c>
      <c r="L32" s="59">
        <v>0</v>
      </c>
      <c r="M32" s="54">
        <f t="shared" si="6"/>
        <v>100</v>
      </c>
      <c r="N32" s="55">
        <f t="shared" si="7"/>
        <v>40</v>
      </c>
      <c r="O32" s="55">
        <f t="shared" si="8"/>
        <v>3.466666666666667</v>
      </c>
      <c r="P32" t="str">
        <f t="shared" si="9"/>
        <v>Б</v>
      </c>
    </row>
    <row r="33" spans="1:16" ht="15">
      <c r="A33" s="31">
        <v>15</v>
      </c>
      <c r="B33" s="120" t="s">
        <v>678</v>
      </c>
      <c r="C33" s="121" t="s">
        <v>34</v>
      </c>
      <c r="D33" s="121" t="s">
        <v>35</v>
      </c>
      <c r="E33" s="122" t="s">
        <v>20</v>
      </c>
      <c r="F33" s="60">
        <v>18</v>
      </c>
      <c r="G33" s="59">
        <v>3</v>
      </c>
      <c r="H33" s="59">
        <v>3</v>
      </c>
      <c r="I33" s="59">
        <v>11</v>
      </c>
      <c r="J33" s="59">
        <v>0</v>
      </c>
      <c r="K33" s="59">
        <v>1</v>
      </c>
      <c r="L33" s="59">
        <v>0</v>
      </c>
      <c r="M33" s="54">
        <f t="shared" si="6"/>
        <v>94.44444444444444</v>
      </c>
      <c r="N33" s="55">
        <f t="shared" si="7"/>
        <v>33.33333333333333</v>
      </c>
      <c r="O33" s="55">
        <f t="shared" si="8"/>
        <v>3.4444444444444446</v>
      </c>
      <c r="P33" t="str">
        <f t="shared" si="9"/>
        <v>Б</v>
      </c>
    </row>
    <row r="34" spans="1:16" ht="15">
      <c r="A34" s="31">
        <v>16</v>
      </c>
      <c r="B34" s="120" t="s">
        <v>678</v>
      </c>
      <c r="C34" s="121" t="s">
        <v>36</v>
      </c>
      <c r="D34" s="121" t="s">
        <v>37</v>
      </c>
      <c r="E34" s="122" t="s">
        <v>38</v>
      </c>
      <c r="F34" s="60">
        <v>30</v>
      </c>
      <c r="G34" s="59">
        <v>15</v>
      </c>
      <c r="H34" s="59">
        <v>9</v>
      </c>
      <c r="I34" s="59">
        <v>6</v>
      </c>
      <c r="J34" s="59">
        <v>0</v>
      </c>
      <c r="K34" s="59">
        <v>0</v>
      </c>
      <c r="L34" s="59">
        <v>0</v>
      </c>
      <c r="M34" s="54">
        <f t="shared" si="6"/>
        <v>100</v>
      </c>
      <c r="N34" s="55">
        <f t="shared" si="7"/>
        <v>80</v>
      </c>
      <c r="O34" s="55">
        <f t="shared" si="8"/>
        <v>4.3</v>
      </c>
      <c r="P34" t="str">
        <f t="shared" si="9"/>
        <v>Б</v>
      </c>
    </row>
    <row r="35" spans="1:16" ht="15">
      <c r="A35" s="31">
        <v>17</v>
      </c>
      <c r="B35" s="120" t="s">
        <v>678</v>
      </c>
      <c r="C35" s="121" t="s">
        <v>36</v>
      </c>
      <c r="D35" s="121" t="s">
        <v>37</v>
      </c>
      <c r="E35" s="122" t="s">
        <v>39</v>
      </c>
      <c r="F35" s="60">
        <v>14</v>
      </c>
      <c r="G35" s="59">
        <v>6</v>
      </c>
      <c r="H35" s="59">
        <v>1</v>
      </c>
      <c r="I35" s="59">
        <v>7</v>
      </c>
      <c r="J35" s="59">
        <v>0</v>
      </c>
      <c r="K35" s="59">
        <v>0</v>
      </c>
      <c r="L35" s="59">
        <v>0</v>
      </c>
      <c r="M35" s="54">
        <f t="shared" si="6"/>
        <v>100</v>
      </c>
      <c r="N35" s="55">
        <f t="shared" si="7"/>
        <v>50</v>
      </c>
      <c r="O35" s="55">
        <f t="shared" si="8"/>
        <v>3.9285714285714284</v>
      </c>
      <c r="P35" t="str">
        <f t="shared" si="9"/>
        <v>Б</v>
      </c>
    </row>
    <row r="36" spans="1:16" ht="15">
      <c r="A36" s="31">
        <v>18</v>
      </c>
      <c r="B36" s="120" t="s">
        <v>678</v>
      </c>
      <c r="C36" s="121" t="s">
        <v>36</v>
      </c>
      <c r="D36" s="121" t="s">
        <v>37</v>
      </c>
      <c r="E36" s="122" t="s">
        <v>40</v>
      </c>
      <c r="F36" s="60">
        <v>15</v>
      </c>
      <c r="G36" s="59">
        <v>7</v>
      </c>
      <c r="H36" s="59">
        <v>7</v>
      </c>
      <c r="I36" s="59">
        <v>0</v>
      </c>
      <c r="J36" s="59">
        <v>0</v>
      </c>
      <c r="K36" s="59">
        <v>1</v>
      </c>
      <c r="L36" s="59">
        <v>0</v>
      </c>
      <c r="M36" s="54">
        <f t="shared" si="6"/>
        <v>93.33333333333333</v>
      </c>
      <c r="N36" s="55">
        <f t="shared" si="7"/>
        <v>93.33333333333333</v>
      </c>
      <c r="O36" s="55">
        <f t="shared" si="8"/>
        <v>4.333333333333333</v>
      </c>
      <c r="P36" t="str">
        <f t="shared" si="9"/>
        <v>Б</v>
      </c>
    </row>
    <row r="37" spans="1:16" ht="15">
      <c r="A37" s="31">
        <v>19</v>
      </c>
      <c r="B37" s="120" t="s">
        <v>678</v>
      </c>
      <c r="C37" s="124" t="s">
        <v>41</v>
      </c>
      <c r="D37" s="121" t="s">
        <v>42</v>
      </c>
      <c r="E37" s="124" t="s">
        <v>31</v>
      </c>
      <c r="F37" s="60">
        <v>30</v>
      </c>
      <c r="G37" s="59">
        <v>8</v>
      </c>
      <c r="H37" s="59">
        <v>15</v>
      </c>
      <c r="I37" s="59">
        <v>7</v>
      </c>
      <c r="J37" s="59">
        <v>0</v>
      </c>
      <c r="K37" s="59">
        <v>0</v>
      </c>
      <c r="L37" s="59">
        <v>0</v>
      </c>
      <c r="M37" s="54">
        <f t="shared" si="6"/>
        <v>100</v>
      </c>
      <c r="N37" s="55">
        <f t="shared" si="7"/>
        <v>76.66666666666667</v>
      </c>
      <c r="O37" s="55">
        <f t="shared" si="8"/>
        <v>4.033333333333333</v>
      </c>
      <c r="P37" t="str">
        <f t="shared" si="9"/>
        <v>Б</v>
      </c>
    </row>
    <row r="38" spans="1:16" ht="15">
      <c r="A38" s="31">
        <v>20</v>
      </c>
      <c r="B38" s="120" t="s">
        <v>678</v>
      </c>
      <c r="C38" s="124" t="s">
        <v>41</v>
      </c>
      <c r="D38" s="121" t="s">
        <v>42</v>
      </c>
      <c r="E38" s="124" t="s">
        <v>33</v>
      </c>
      <c r="F38" s="60">
        <v>14</v>
      </c>
      <c r="G38" s="59">
        <v>5</v>
      </c>
      <c r="H38" s="59">
        <v>4</v>
      </c>
      <c r="I38" s="59">
        <v>5</v>
      </c>
      <c r="J38" s="59">
        <v>0</v>
      </c>
      <c r="K38" s="59">
        <v>0</v>
      </c>
      <c r="L38" s="59">
        <v>0</v>
      </c>
      <c r="M38" s="54">
        <f t="shared" si="6"/>
        <v>100</v>
      </c>
      <c r="N38" s="55">
        <f t="shared" si="7"/>
        <v>64.28571428571429</v>
      </c>
      <c r="O38" s="55">
        <f t="shared" si="8"/>
        <v>4</v>
      </c>
      <c r="P38" t="str">
        <f t="shared" si="9"/>
        <v>Б</v>
      </c>
    </row>
    <row r="39" spans="1:16" ht="15">
      <c r="A39" s="31">
        <v>21</v>
      </c>
      <c r="B39" s="120" t="s">
        <v>678</v>
      </c>
      <c r="C39" s="124" t="s">
        <v>41</v>
      </c>
      <c r="D39" s="121" t="s">
        <v>42</v>
      </c>
      <c r="E39" s="124" t="s">
        <v>40</v>
      </c>
      <c r="F39" s="60">
        <v>15</v>
      </c>
      <c r="G39" s="59">
        <v>10</v>
      </c>
      <c r="H39" s="59">
        <v>5</v>
      </c>
      <c r="I39" s="59">
        <v>0</v>
      </c>
      <c r="J39" s="59">
        <v>0</v>
      </c>
      <c r="K39" s="59">
        <v>0</v>
      </c>
      <c r="L39" s="59">
        <v>0</v>
      </c>
      <c r="M39" s="54">
        <f t="shared" si="6"/>
        <v>100</v>
      </c>
      <c r="N39" s="55">
        <f t="shared" si="7"/>
        <v>100</v>
      </c>
      <c r="O39" s="55">
        <f t="shared" si="8"/>
        <v>4.666666666666667</v>
      </c>
      <c r="P39" t="str">
        <f t="shared" si="9"/>
        <v>Б</v>
      </c>
    </row>
    <row r="40" spans="1:16" ht="15">
      <c r="A40" s="31">
        <v>22</v>
      </c>
      <c r="B40" s="128" t="s">
        <v>680</v>
      </c>
      <c r="C40" s="121" t="s">
        <v>43</v>
      </c>
      <c r="D40" s="129" t="s">
        <v>44</v>
      </c>
      <c r="E40" s="130" t="s">
        <v>16</v>
      </c>
      <c r="F40" s="60">
        <v>18</v>
      </c>
      <c r="G40" s="59">
        <v>8</v>
      </c>
      <c r="H40" s="59">
        <v>3</v>
      </c>
      <c r="I40" s="59">
        <v>7</v>
      </c>
      <c r="J40" s="59">
        <v>0</v>
      </c>
      <c r="K40" s="59">
        <v>0</v>
      </c>
      <c r="L40" s="59">
        <v>0</v>
      </c>
      <c r="M40" s="54">
        <f t="shared" si="6"/>
        <v>100</v>
      </c>
      <c r="N40" s="55">
        <f t="shared" si="7"/>
        <v>61.111111111111114</v>
      </c>
      <c r="O40" s="55">
        <f t="shared" si="8"/>
        <v>4.055555555555555</v>
      </c>
      <c r="P40" t="str">
        <f t="shared" si="9"/>
        <v>М</v>
      </c>
    </row>
    <row r="41" spans="1:16" ht="15">
      <c r="A41" s="31">
        <v>23</v>
      </c>
      <c r="B41" s="120" t="s">
        <v>678</v>
      </c>
      <c r="C41" s="121" t="s">
        <v>43</v>
      </c>
      <c r="D41" s="121" t="s">
        <v>45</v>
      </c>
      <c r="E41" s="122" t="s">
        <v>31</v>
      </c>
      <c r="F41" s="60">
        <v>30</v>
      </c>
      <c r="G41" s="59">
        <v>14</v>
      </c>
      <c r="H41" s="59">
        <v>9</v>
      </c>
      <c r="I41" s="59">
        <v>7</v>
      </c>
      <c r="J41" s="59">
        <v>0</v>
      </c>
      <c r="K41" s="59">
        <v>0</v>
      </c>
      <c r="L41" s="59">
        <v>0</v>
      </c>
      <c r="M41" s="54">
        <f t="shared" si="6"/>
        <v>100</v>
      </c>
      <c r="N41" s="55">
        <f t="shared" si="7"/>
        <v>76.66666666666667</v>
      </c>
      <c r="O41" s="55">
        <f t="shared" si="8"/>
        <v>4.233333333333333</v>
      </c>
      <c r="P41" t="str">
        <f t="shared" si="9"/>
        <v>Б</v>
      </c>
    </row>
    <row r="42" spans="1:16" ht="15">
      <c r="A42" s="31">
        <v>24</v>
      </c>
      <c r="B42" s="120" t="s">
        <v>678</v>
      </c>
      <c r="C42" s="121" t="s">
        <v>43</v>
      </c>
      <c r="D42" s="121" t="s">
        <v>45</v>
      </c>
      <c r="E42" s="122" t="s">
        <v>33</v>
      </c>
      <c r="F42" s="60">
        <v>14</v>
      </c>
      <c r="G42" s="59">
        <v>7</v>
      </c>
      <c r="H42" s="59">
        <v>2</v>
      </c>
      <c r="I42" s="59">
        <v>3</v>
      </c>
      <c r="J42" s="59">
        <v>0</v>
      </c>
      <c r="K42" s="59">
        <v>2</v>
      </c>
      <c r="L42" s="59">
        <v>0</v>
      </c>
      <c r="M42" s="54">
        <f t="shared" si="6"/>
        <v>85.71428571428571</v>
      </c>
      <c r="N42" s="55">
        <f t="shared" si="7"/>
        <v>64.28571428571429</v>
      </c>
      <c r="O42" s="55">
        <f t="shared" si="8"/>
        <v>4</v>
      </c>
      <c r="P42" t="str">
        <f t="shared" si="9"/>
        <v>Б</v>
      </c>
    </row>
    <row r="43" spans="1:16" ht="15">
      <c r="A43" s="31">
        <v>25</v>
      </c>
      <c r="B43" s="120" t="s">
        <v>678</v>
      </c>
      <c r="C43" s="121" t="s">
        <v>43</v>
      </c>
      <c r="D43" s="121" t="s">
        <v>45</v>
      </c>
      <c r="E43" s="122" t="s">
        <v>40</v>
      </c>
      <c r="F43" s="60">
        <v>15</v>
      </c>
      <c r="G43" s="59">
        <v>9</v>
      </c>
      <c r="H43" s="59">
        <v>4</v>
      </c>
      <c r="I43" s="59">
        <v>2</v>
      </c>
      <c r="J43" s="59">
        <v>0</v>
      </c>
      <c r="K43" s="59">
        <v>0</v>
      </c>
      <c r="L43" s="59">
        <v>0</v>
      </c>
      <c r="M43" s="54">
        <f t="shared" si="6"/>
        <v>100</v>
      </c>
      <c r="N43" s="55">
        <f t="shared" si="7"/>
        <v>86.66666666666667</v>
      </c>
      <c r="O43" s="55">
        <f t="shared" si="8"/>
        <v>4.466666666666667</v>
      </c>
      <c r="P43" t="str">
        <f t="shared" si="9"/>
        <v>Б</v>
      </c>
    </row>
    <row r="44" spans="1:16" ht="15">
      <c r="A44" s="31">
        <v>26</v>
      </c>
      <c r="B44" s="120" t="s">
        <v>678</v>
      </c>
      <c r="C44" s="121" t="s">
        <v>46</v>
      </c>
      <c r="D44" s="121" t="s">
        <v>47</v>
      </c>
      <c r="E44" s="122" t="s">
        <v>19</v>
      </c>
      <c r="F44" s="60">
        <v>28</v>
      </c>
      <c r="G44" s="59">
        <v>0</v>
      </c>
      <c r="H44" s="59">
        <v>13</v>
      </c>
      <c r="I44" s="59">
        <v>12</v>
      </c>
      <c r="J44" s="59">
        <v>0</v>
      </c>
      <c r="K44" s="59">
        <v>3</v>
      </c>
      <c r="L44" s="59">
        <v>0</v>
      </c>
      <c r="M44" s="54">
        <f t="shared" si="6"/>
        <v>89.28571428571429</v>
      </c>
      <c r="N44" s="55">
        <f t="shared" si="7"/>
        <v>46.42857142857143</v>
      </c>
      <c r="O44" s="55">
        <f t="shared" si="8"/>
        <v>3.357142857142857</v>
      </c>
      <c r="P44" t="str">
        <f t="shared" si="9"/>
        <v>Б</v>
      </c>
    </row>
    <row r="45" spans="1:16" ht="15">
      <c r="A45" s="31">
        <v>27</v>
      </c>
      <c r="B45" s="120" t="s">
        <v>678</v>
      </c>
      <c r="C45" s="121" t="s">
        <v>46</v>
      </c>
      <c r="D45" s="121" t="s">
        <v>47</v>
      </c>
      <c r="E45" s="122" t="s">
        <v>20</v>
      </c>
      <c r="F45" s="60">
        <v>25</v>
      </c>
      <c r="G45" s="59">
        <v>0</v>
      </c>
      <c r="H45" s="59">
        <v>9</v>
      </c>
      <c r="I45" s="59">
        <v>10</v>
      </c>
      <c r="J45" s="59">
        <v>0</v>
      </c>
      <c r="K45" s="59">
        <v>6</v>
      </c>
      <c r="L45" s="59">
        <v>0</v>
      </c>
      <c r="M45" s="54">
        <f t="shared" si="6"/>
        <v>76</v>
      </c>
      <c r="N45" s="55">
        <f t="shared" si="7"/>
        <v>36</v>
      </c>
      <c r="O45" s="55">
        <f t="shared" si="8"/>
        <v>3.12</v>
      </c>
      <c r="P45" t="str">
        <f t="shared" si="9"/>
        <v>Б</v>
      </c>
    </row>
    <row r="46" spans="1:16" ht="30">
      <c r="A46" s="31">
        <v>28</v>
      </c>
      <c r="B46" s="120" t="s">
        <v>679</v>
      </c>
      <c r="C46" s="131" t="s">
        <v>48</v>
      </c>
      <c r="D46" s="131" t="s">
        <v>49</v>
      </c>
      <c r="E46" s="127" t="s">
        <v>26</v>
      </c>
      <c r="F46" s="60">
        <v>15</v>
      </c>
      <c r="G46" s="59">
        <v>3</v>
      </c>
      <c r="H46" s="59">
        <v>2</v>
      </c>
      <c r="I46" s="59">
        <v>9</v>
      </c>
      <c r="J46" s="59">
        <v>0</v>
      </c>
      <c r="K46" s="59">
        <v>1</v>
      </c>
      <c r="L46" s="59">
        <v>0</v>
      </c>
      <c r="M46" s="54">
        <f t="shared" si="6"/>
        <v>93.33333333333333</v>
      </c>
      <c r="N46" s="55">
        <f t="shared" si="7"/>
        <v>33.33333333333333</v>
      </c>
      <c r="O46" s="55">
        <f t="shared" si="8"/>
        <v>3.466666666666667</v>
      </c>
      <c r="P46" t="str">
        <f t="shared" si="9"/>
        <v>С</v>
      </c>
    </row>
    <row r="47" spans="1:16" ht="30">
      <c r="A47" s="31">
        <v>29</v>
      </c>
      <c r="B47" s="120" t="s">
        <v>680</v>
      </c>
      <c r="C47" s="131" t="s">
        <v>48</v>
      </c>
      <c r="D47" s="131" t="s">
        <v>49</v>
      </c>
      <c r="E47" s="127" t="s">
        <v>16</v>
      </c>
      <c r="F47" s="60">
        <v>18</v>
      </c>
      <c r="G47" s="59">
        <v>4</v>
      </c>
      <c r="H47" s="59">
        <v>3</v>
      </c>
      <c r="I47" s="59">
        <v>11</v>
      </c>
      <c r="J47" s="59">
        <v>0</v>
      </c>
      <c r="K47" s="59">
        <v>0</v>
      </c>
      <c r="L47" s="59">
        <v>0</v>
      </c>
      <c r="M47" s="54">
        <f t="shared" si="6"/>
        <v>100</v>
      </c>
      <c r="N47" s="55">
        <f t="shared" si="7"/>
        <v>38.88888888888889</v>
      </c>
      <c r="O47" s="55">
        <f t="shared" si="8"/>
        <v>3.611111111111111</v>
      </c>
      <c r="P47" t="str">
        <f t="shared" si="9"/>
        <v>М</v>
      </c>
    </row>
    <row r="48" spans="1:16" ht="30">
      <c r="A48" s="31">
        <v>30</v>
      </c>
      <c r="B48" s="120" t="s">
        <v>679</v>
      </c>
      <c r="C48" s="126" t="s">
        <v>50</v>
      </c>
      <c r="D48" s="121" t="s">
        <v>51</v>
      </c>
      <c r="E48" s="122" t="s">
        <v>26</v>
      </c>
      <c r="F48" s="60">
        <v>15</v>
      </c>
      <c r="G48" s="59">
        <v>3</v>
      </c>
      <c r="H48" s="59">
        <v>0</v>
      </c>
      <c r="I48" s="59">
        <v>1</v>
      </c>
      <c r="J48" s="59">
        <v>0</v>
      </c>
      <c r="K48" s="59">
        <v>11</v>
      </c>
      <c r="L48" s="59">
        <v>0</v>
      </c>
      <c r="M48" s="54">
        <f t="shared" si="6"/>
        <v>26.666666666666668</v>
      </c>
      <c r="N48" s="55">
        <f t="shared" si="7"/>
        <v>20</v>
      </c>
      <c r="O48" s="55">
        <f t="shared" si="8"/>
        <v>2.6666666666666665</v>
      </c>
      <c r="P48" t="str">
        <f t="shared" si="9"/>
        <v>С</v>
      </c>
    </row>
    <row r="49" spans="1:16" ht="30">
      <c r="A49" s="31">
        <v>31</v>
      </c>
      <c r="B49" s="120" t="s">
        <v>679</v>
      </c>
      <c r="C49" s="125" t="s">
        <v>22</v>
      </c>
      <c r="D49" s="125" t="s">
        <v>52</v>
      </c>
      <c r="E49" s="122" t="s">
        <v>26</v>
      </c>
      <c r="F49" s="60">
        <v>15</v>
      </c>
      <c r="G49" s="59">
        <v>1</v>
      </c>
      <c r="H49" s="59">
        <v>4</v>
      </c>
      <c r="I49" s="59">
        <v>9</v>
      </c>
      <c r="J49" s="59">
        <v>0</v>
      </c>
      <c r="K49" s="59">
        <v>1</v>
      </c>
      <c r="L49" s="59">
        <v>0</v>
      </c>
      <c r="M49" s="54">
        <f t="shared" si="6"/>
        <v>93.33333333333333</v>
      </c>
      <c r="N49" s="55">
        <f t="shared" si="7"/>
        <v>33.33333333333333</v>
      </c>
      <c r="O49" s="55">
        <f t="shared" si="8"/>
        <v>3.3333333333333335</v>
      </c>
      <c r="P49" t="str">
        <f t="shared" si="9"/>
        <v>С</v>
      </c>
    </row>
    <row r="50" spans="1:16" ht="30">
      <c r="A50" s="31">
        <v>32</v>
      </c>
      <c r="B50" s="120" t="s">
        <v>680</v>
      </c>
      <c r="C50" s="125" t="s">
        <v>22</v>
      </c>
      <c r="D50" s="125" t="s">
        <v>52</v>
      </c>
      <c r="E50" s="122" t="s">
        <v>16</v>
      </c>
      <c r="F50" s="60">
        <v>18</v>
      </c>
      <c r="G50" s="59">
        <v>5</v>
      </c>
      <c r="H50" s="59">
        <v>9</v>
      </c>
      <c r="I50" s="59">
        <v>4</v>
      </c>
      <c r="J50" s="59">
        <v>0</v>
      </c>
      <c r="K50" s="59">
        <v>0</v>
      </c>
      <c r="L50" s="59">
        <v>0</v>
      </c>
      <c r="M50" s="54">
        <f t="shared" si="6"/>
        <v>100</v>
      </c>
      <c r="N50" s="55">
        <f t="shared" si="7"/>
        <v>77.77777777777779</v>
      </c>
      <c r="O50" s="55">
        <f t="shared" si="8"/>
        <v>4.055555555555555</v>
      </c>
      <c r="P50" t="str">
        <f t="shared" si="9"/>
        <v>М</v>
      </c>
    </row>
    <row r="51" spans="1:16" ht="30">
      <c r="A51" s="31">
        <v>33</v>
      </c>
      <c r="B51" s="120" t="s">
        <v>679</v>
      </c>
      <c r="C51" s="125" t="s">
        <v>22</v>
      </c>
      <c r="D51" s="125" t="s">
        <v>53</v>
      </c>
      <c r="E51" s="122" t="s">
        <v>26</v>
      </c>
      <c r="F51" s="60">
        <v>15</v>
      </c>
      <c r="G51" s="61">
        <v>1</v>
      </c>
      <c r="H51" s="61">
        <v>3</v>
      </c>
      <c r="I51" s="61">
        <v>10</v>
      </c>
      <c r="J51" s="61">
        <v>0</v>
      </c>
      <c r="K51" s="61">
        <v>1</v>
      </c>
      <c r="L51" s="61">
        <v>0</v>
      </c>
      <c r="M51" s="54">
        <f t="shared" si="6"/>
        <v>93.33333333333333</v>
      </c>
      <c r="N51" s="55">
        <f t="shared" si="7"/>
        <v>26.666666666666668</v>
      </c>
      <c r="O51" s="55">
        <f t="shared" si="8"/>
        <v>3.2666666666666666</v>
      </c>
      <c r="P51" t="str">
        <f t="shared" si="9"/>
        <v>С</v>
      </c>
    </row>
    <row r="52" spans="1:16" ht="15">
      <c r="A52" s="31">
        <v>34</v>
      </c>
      <c r="B52" s="120" t="s">
        <v>679</v>
      </c>
      <c r="C52" s="121" t="s">
        <v>54</v>
      </c>
      <c r="D52" s="121" t="s">
        <v>55</v>
      </c>
      <c r="E52" s="122" t="s">
        <v>26</v>
      </c>
      <c r="F52" s="60">
        <v>15</v>
      </c>
      <c r="G52" s="61">
        <v>0</v>
      </c>
      <c r="H52" s="61">
        <v>2</v>
      </c>
      <c r="I52" s="61">
        <v>11</v>
      </c>
      <c r="J52" s="61">
        <v>0</v>
      </c>
      <c r="K52" s="61">
        <v>2</v>
      </c>
      <c r="L52" s="61">
        <v>0</v>
      </c>
      <c r="M52" s="54">
        <f t="shared" si="6"/>
        <v>86.66666666666667</v>
      </c>
      <c r="N52" s="55">
        <f t="shared" si="7"/>
        <v>13.333333333333334</v>
      </c>
      <c r="O52" s="55">
        <f t="shared" si="8"/>
        <v>3</v>
      </c>
      <c r="P52" t="str">
        <f t="shared" si="9"/>
        <v>С</v>
      </c>
    </row>
    <row r="53" spans="1:16" ht="15">
      <c r="A53" s="31">
        <v>35</v>
      </c>
      <c r="B53" s="120" t="s">
        <v>680</v>
      </c>
      <c r="C53" s="121" t="s">
        <v>54</v>
      </c>
      <c r="D53" s="121" t="s">
        <v>55</v>
      </c>
      <c r="E53" s="122" t="s">
        <v>16</v>
      </c>
      <c r="F53" s="60">
        <v>18</v>
      </c>
      <c r="G53" s="61">
        <v>3</v>
      </c>
      <c r="H53" s="61">
        <v>6</v>
      </c>
      <c r="I53" s="61">
        <v>6</v>
      </c>
      <c r="J53" s="61">
        <v>0</v>
      </c>
      <c r="K53" s="61">
        <v>3</v>
      </c>
      <c r="L53" s="61">
        <v>0</v>
      </c>
      <c r="M53" s="54">
        <f t="shared" si="6"/>
        <v>83.33333333333334</v>
      </c>
      <c r="N53" s="55">
        <f t="shared" si="7"/>
        <v>50</v>
      </c>
      <c r="O53" s="55">
        <f t="shared" si="8"/>
        <v>3.5</v>
      </c>
      <c r="P53" t="str">
        <f t="shared" si="9"/>
        <v>М</v>
      </c>
    </row>
    <row r="54" spans="1:16" ht="15">
      <c r="A54" s="31">
        <v>36</v>
      </c>
      <c r="B54" s="120" t="s">
        <v>678</v>
      </c>
      <c r="C54" s="121" t="s">
        <v>34</v>
      </c>
      <c r="D54" s="121" t="s">
        <v>56</v>
      </c>
      <c r="E54" s="122" t="s">
        <v>19</v>
      </c>
      <c r="F54" s="60">
        <v>27</v>
      </c>
      <c r="G54" s="61">
        <v>2</v>
      </c>
      <c r="H54" s="61">
        <v>2</v>
      </c>
      <c r="I54" s="61">
        <v>20</v>
      </c>
      <c r="J54" s="61">
        <v>0</v>
      </c>
      <c r="K54" s="61">
        <v>3</v>
      </c>
      <c r="L54" s="61">
        <v>0</v>
      </c>
      <c r="M54" s="54">
        <f t="shared" si="6"/>
        <v>88.88888888888889</v>
      </c>
      <c r="N54" s="55">
        <f t="shared" si="7"/>
        <v>14.814814814814813</v>
      </c>
      <c r="O54" s="55">
        <f t="shared" si="8"/>
        <v>3.111111111111111</v>
      </c>
      <c r="P54" t="str">
        <f t="shared" si="9"/>
        <v>Б</v>
      </c>
    </row>
    <row r="55" spans="1:16" ht="15">
      <c r="A55" s="31">
        <v>37</v>
      </c>
      <c r="B55" s="120" t="s">
        <v>678</v>
      </c>
      <c r="C55" s="121" t="s">
        <v>34</v>
      </c>
      <c r="D55" s="121" t="s">
        <v>56</v>
      </c>
      <c r="E55" s="122" t="s">
        <v>20</v>
      </c>
      <c r="F55" s="60">
        <v>23</v>
      </c>
      <c r="G55" s="61">
        <v>3</v>
      </c>
      <c r="H55" s="61">
        <v>1</v>
      </c>
      <c r="I55" s="61">
        <v>17</v>
      </c>
      <c r="J55" s="61">
        <v>0</v>
      </c>
      <c r="K55" s="61">
        <v>2</v>
      </c>
      <c r="L55" s="61">
        <v>0</v>
      </c>
      <c r="M55" s="54">
        <f t="shared" si="6"/>
        <v>91.30434782608695</v>
      </c>
      <c r="N55" s="55">
        <f t="shared" si="7"/>
        <v>17.391304347826086</v>
      </c>
      <c r="O55" s="55">
        <f t="shared" si="8"/>
        <v>3.217391304347826</v>
      </c>
      <c r="P55" t="str">
        <f t="shared" si="9"/>
        <v>Б</v>
      </c>
    </row>
    <row r="56" spans="1:16" ht="15">
      <c r="A56" s="31">
        <v>38</v>
      </c>
      <c r="B56" s="120" t="s">
        <v>678</v>
      </c>
      <c r="C56" s="121" t="s">
        <v>34</v>
      </c>
      <c r="D56" s="121" t="s">
        <v>56</v>
      </c>
      <c r="E56" s="122" t="s">
        <v>21</v>
      </c>
      <c r="F56" s="60">
        <v>29</v>
      </c>
      <c r="G56" s="61">
        <v>1</v>
      </c>
      <c r="H56" s="61">
        <v>5</v>
      </c>
      <c r="I56" s="61">
        <v>17</v>
      </c>
      <c r="J56" s="61">
        <v>0</v>
      </c>
      <c r="K56" s="61">
        <v>6</v>
      </c>
      <c r="L56" s="61">
        <v>0</v>
      </c>
      <c r="M56" s="54">
        <f t="shared" si="6"/>
        <v>79.3103448275862</v>
      </c>
      <c r="N56" s="55">
        <f t="shared" si="7"/>
        <v>20.689655172413794</v>
      </c>
      <c r="O56" s="55">
        <f t="shared" si="8"/>
        <v>3.0344827586206895</v>
      </c>
      <c r="P56" t="str">
        <f t="shared" si="9"/>
        <v>Б</v>
      </c>
    </row>
    <row r="57" spans="1:16" ht="30">
      <c r="A57" s="31">
        <v>39</v>
      </c>
      <c r="B57" s="120" t="s">
        <v>679</v>
      </c>
      <c r="C57" s="121" t="s">
        <v>57</v>
      </c>
      <c r="D57" s="121" t="s">
        <v>58</v>
      </c>
      <c r="E57" s="122" t="s">
        <v>26</v>
      </c>
      <c r="F57" s="60">
        <v>15</v>
      </c>
      <c r="G57" s="61">
        <v>0</v>
      </c>
      <c r="H57" s="61">
        <v>5</v>
      </c>
      <c r="I57" s="61">
        <v>9</v>
      </c>
      <c r="J57" s="61">
        <v>0</v>
      </c>
      <c r="K57" s="61">
        <v>1</v>
      </c>
      <c r="L57" s="61">
        <v>0</v>
      </c>
      <c r="M57" s="54">
        <f t="shared" si="6"/>
        <v>93.33333333333333</v>
      </c>
      <c r="N57" s="55">
        <f t="shared" si="7"/>
        <v>33.33333333333333</v>
      </c>
      <c r="O57" s="55">
        <f t="shared" si="8"/>
        <v>3.2666666666666666</v>
      </c>
      <c r="P57" t="str">
        <f t="shared" si="9"/>
        <v>С</v>
      </c>
    </row>
    <row r="58" spans="1:16" ht="30">
      <c r="A58" s="31">
        <v>40</v>
      </c>
      <c r="B58" s="120" t="s">
        <v>680</v>
      </c>
      <c r="C58" s="121" t="s">
        <v>57</v>
      </c>
      <c r="D58" s="121" t="s">
        <v>58</v>
      </c>
      <c r="E58" s="122" t="s">
        <v>16</v>
      </c>
      <c r="F58" s="60">
        <v>18</v>
      </c>
      <c r="G58" s="61">
        <v>3</v>
      </c>
      <c r="H58" s="61">
        <v>6</v>
      </c>
      <c r="I58" s="61">
        <v>9</v>
      </c>
      <c r="J58" s="61">
        <v>0</v>
      </c>
      <c r="K58" s="61">
        <v>0</v>
      </c>
      <c r="L58" s="61">
        <v>0</v>
      </c>
      <c r="M58" s="54">
        <f t="shared" si="6"/>
        <v>100</v>
      </c>
      <c r="N58" s="55">
        <f t="shared" si="7"/>
        <v>50</v>
      </c>
      <c r="O58" s="55">
        <f t="shared" si="8"/>
        <v>3.6666666666666665</v>
      </c>
      <c r="P58" t="str">
        <f t="shared" si="9"/>
        <v>М</v>
      </c>
    </row>
    <row r="59" spans="1:16" ht="15">
      <c r="A59" s="31">
        <v>41</v>
      </c>
      <c r="B59" s="128" t="s">
        <v>680</v>
      </c>
      <c r="C59" s="129" t="s">
        <v>59</v>
      </c>
      <c r="D59" s="129" t="s">
        <v>60</v>
      </c>
      <c r="E59" s="122" t="s">
        <v>16</v>
      </c>
      <c r="F59" s="60">
        <v>18</v>
      </c>
      <c r="G59" s="61">
        <v>2</v>
      </c>
      <c r="H59" s="61">
        <v>4</v>
      </c>
      <c r="I59" s="61">
        <v>12</v>
      </c>
      <c r="J59" s="61">
        <v>0</v>
      </c>
      <c r="K59" s="61">
        <v>0</v>
      </c>
      <c r="L59" s="61">
        <v>0</v>
      </c>
      <c r="M59" s="54">
        <f t="shared" si="6"/>
        <v>100</v>
      </c>
      <c r="N59" s="55">
        <f t="shared" si="7"/>
        <v>33.33333333333333</v>
      </c>
      <c r="O59" s="55">
        <f t="shared" si="8"/>
        <v>3.4444444444444446</v>
      </c>
      <c r="P59" t="str">
        <f t="shared" si="9"/>
        <v>М</v>
      </c>
    </row>
    <row r="60" spans="1:16" ht="15">
      <c r="A60" s="31">
        <v>42</v>
      </c>
      <c r="B60" s="120" t="s">
        <v>678</v>
      </c>
      <c r="C60" s="121" t="s">
        <v>61</v>
      </c>
      <c r="D60" s="121" t="s">
        <v>62</v>
      </c>
      <c r="E60" s="122" t="s">
        <v>63</v>
      </c>
      <c r="F60" s="60">
        <v>29</v>
      </c>
      <c r="G60" s="61">
        <v>17</v>
      </c>
      <c r="H60" s="61">
        <v>7</v>
      </c>
      <c r="I60" s="61">
        <v>3</v>
      </c>
      <c r="J60" s="61">
        <v>0</v>
      </c>
      <c r="K60" s="61">
        <v>2</v>
      </c>
      <c r="L60" s="61">
        <v>0</v>
      </c>
      <c r="M60" s="54">
        <f t="shared" si="6"/>
        <v>93.10344827586206</v>
      </c>
      <c r="N60" s="55">
        <f t="shared" si="7"/>
        <v>82.75862068965517</v>
      </c>
      <c r="O60" s="55">
        <f t="shared" si="8"/>
        <v>4.344827586206897</v>
      </c>
      <c r="P60" t="str">
        <f t="shared" si="9"/>
        <v>Б</v>
      </c>
    </row>
    <row r="61" spans="1:16" ht="15">
      <c r="A61" s="31">
        <v>43</v>
      </c>
      <c r="B61" s="58"/>
      <c r="C61" s="61"/>
      <c r="D61" s="61"/>
      <c r="E61" s="61"/>
      <c r="F61" s="60"/>
      <c r="G61" s="61"/>
      <c r="H61" s="61"/>
      <c r="I61" s="61"/>
      <c r="J61" s="61"/>
      <c r="K61" s="61"/>
      <c r="L61" s="61"/>
      <c r="M61" s="54">
        <f t="shared" si="6"/>
        <v>0</v>
      </c>
      <c r="N61" s="55">
        <f t="shared" si="7"/>
        <v>0</v>
      </c>
      <c r="O61" s="55">
        <f t="shared" si="8"/>
        <v>0</v>
      </c>
      <c r="P61">
        <f t="shared" si="9"/>
      </c>
    </row>
    <row r="62" spans="1:16" ht="15">
      <c r="A62" s="31">
        <v>44</v>
      </c>
      <c r="B62" s="58"/>
      <c r="C62" s="61"/>
      <c r="D62" s="61"/>
      <c r="E62" s="61"/>
      <c r="F62" s="60"/>
      <c r="G62" s="61"/>
      <c r="H62" s="61"/>
      <c r="I62" s="61"/>
      <c r="J62" s="61"/>
      <c r="K62" s="61"/>
      <c r="L62" s="61"/>
      <c r="M62" s="54">
        <f t="shared" si="6"/>
        <v>0</v>
      </c>
      <c r="N62" s="55">
        <f t="shared" si="7"/>
        <v>0</v>
      </c>
      <c r="O62" s="55">
        <f t="shared" si="8"/>
        <v>0</v>
      </c>
      <c r="P62">
        <f t="shared" si="9"/>
      </c>
    </row>
    <row r="63" spans="1:16" ht="15">
      <c r="A63" s="31">
        <v>45</v>
      </c>
      <c r="B63" s="58"/>
      <c r="C63" s="61"/>
      <c r="D63" s="61"/>
      <c r="E63" s="61"/>
      <c r="F63" s="60"/>
      <c r="G63" s="61"/>
      <c r="H63" s="61"/>
      <c r="I63" s="61"/>
      <c r="J63" s="61"/>
      <c r="K63" s="61"/>
      <c r="L63" s="61"/>
      <c r="M63" s="54">
        <f t="shared" si="6"/>
        <v>0</v>
      </c>
      <c r="N63" s="55">
        <f t="shared" si="7"/>
        <v>0</v>
      </c>
      <c r="O63" s="55">
        <f t="shared" si="8"/>
        <v>0</v>
      </c>
      <c r="P63">
        <f t="shared" si="9"/>
      </c>
    </row>
    <row r="64" spans="1:16" ht="15">
      <c r="A64" s="31">
        <v>46</v>
      </c>
      <c r="B64" s="58"/>
      <c r="C64" s="61"/>
      <c r="D64" s="61"/>
      <c r="E64" s="61"/>
      <c r="F64" s="60"/>
      <c r="G64" s="61"/>
      <c r="H64" s="61"/>
      <c r="I64" s="61"/>
      <c r="J64" s="61"/>
      <c r="K64" s="61"/>
      <c r="L64" s="61"/>
      <c r="M64" s="54">
        <f t="shared" si="6"/>
        <v>0</v>
      </c>
      <c r="N64" s="55">
        <f t="shared" si="7"/>
        <v>0</v>
      </c>
      <c r="O64" s="55">
        <f t="shared" si="8"/>
        <v>0</v>
      </c>
      <c r="P64">
        <f t="shared" si="9"/>
      </c>
    </row>
    <row r="65" spans="1:16" ht="15">
      <c r="A65" s="31">
        <v>47</v>
      </c>
      <c r="B65" s="58"/>
      <c r="C65" s="61"/>
      <c r="D65" s="61"/>
      <c r="E65" s="61"/>
      <c r="F65" s="60"/>
      <c r="G65" s="61"/>
      <c r="H65" s="61"/>
      <c r="I65" s="61"/>
      <c r="J65" s="61"/>
      <c r="K65" s="61"/>
      <c r="L65" s="61"/>
      <c r="M65" s="54">
        <f t="shared" si="6"/>
        <v>0</v>
      </c>
      <c r="N65" s="55">
        <f t="shared" si="7"/>
        <v>0</v>
      </c>
      <c r="O65" s="55">
        <f t="shared" si="8"/>
        <v>0</v>
      </c>
      <c r="P65">
        <f t="shared" si="9"/>
      </c>
    </row>
    <row r="66" spans="1:16" ht="15">
      <c r="A66" s="31">
        <v>48</v>
      </c>
      <c r="B66" s="58"/>
      <c r="C66" s="61"/>
      <c r="D66" s="61"/>
      <c r="E66" s="61"/>
      <c r="F66" s="60"/>
      <c r="G66" s="61"/>
      <c r="H66" s="61"/>
      <c r="I66" s="61"/>
      <c r="J66" s="61"/>
      <c r="K66" s="61"/>
      <c r="L66" s="61"/>
      <c r="M66" s="54">
        <f t="shared" si="6"/>
        <v>0</v>
      </c>
      <c r="N66" s="55">
        <f t="shared" si="7"/>
        <v>0</v>
      </c>
      <c r="O66" s="55">
        <f t="shared" si="8"/>
        <v>0</v>
      </c>
      <c r="P66">
        <f t="shared" si="9"/>
      </c>
    </row>
    <row r="67" spans="1:16" ht="15">
      <c r="A67" s="31">
        <v>49</v>
      </c>
      <c r="B67" s="58"/>
      <c r="C67" s="61"/>
      <c r="D67" s="61"/>
      <c r="E67" s="61"/>
      <c r="F67" s="60"/>
      <c r="G67" s="61"/>
      <c r="H67" s="61"/>
      <c r="I67" s="61"/>
      <c r="J67" s="61"/>
      <c r="K67" s="61"/>
      <c r="L67" s="61"/>
      <c r="M67" s="54">
        <f t="shared" si="6"/>
        <v>0</v>
      </c>
      <c r="N67" s="55">
        <f t="shared" si="7"/>
        <v>0</v>
      </c>
      <c r="O67" s="55">
        <f t="shared" si="8"/>
        <v>0</v>
      </c>
      <c r="P67">
        <f t="shared" si="9"/>
      </c>
    </row>
    <row r="68" spans="1:16" ht="15">
      <c r="A68" s="31">
        <v>50</v>
      </c>
      <c r="B68" s="58"/>
      <c r="C68" s="61"/>
      <c r="D68" s="61"/>
      <c r="E68" s="61"/>
      <c r="F68" s="60"/>
      <c r="G68" s="61"/>
      <c r="H68" s="61"/>
      <c r="I68" s="61"/>
      <c r="J68" s="61"/>
      <c r="K68" s="61"/>
      <c r="L68" s="61"/>
      <c r="M68" s="54">
        <f t="shared" si="6"/>
        <v>0</v>
      </c>
      <c r="N68" s="55">
        <f t="shared" si="7"/>
        <v>0</v>
      </c>
      <c r="O68" s="55">
        <f t="shared" si="8"/>
        <v>0</v>
      </c>
      <c r="P68">
        <f t="shared" si="9"/>
      </c>
    </row>
    <row r="69" spans="1:16" ht="15">
      <c r="A69" s="31">
        <v>51</v>
      </c>
      <c r="B69" s="58"/>
      <c r="C69" s="61"/>
      <c r="D69" s="61"/>
      <c r="E69" s="61"/>
      <c r="F69" s="60"/>
      <c r="G69" s="61"/>
      <c r="H69" s="61"/>
      <c r="I69" s="61"/>
      <c r="J69" s="61"/>
      <c r="K69" s="61"/>
      <c r="L69" s="61"/>
      <c r="M69" s="54">
        <f t="shared" si="6"/>
        <v>0</v>
      </c>
      <c r="N69" s="55">
        <f t="shared" si="7"/>
        <v>0</v>
      </c>
      <c r="O69" s="55">
        <f t="shared" si="8"/>
        <v>0</v>
      </c>
      <c r="P69">
        <f t="shared" si="9"/>
      </c>
    </row>
    <row r="70" spans="1:16" ht="15">
      <c r="A70" s="31">
        <v>52</v>
      </c>
      <c r="B70" s="58"/>
      <c r="C70" s="61"/>
      <c r="D70" s="61"/>
      <c r="E70" s="61"/>
      <c r="F70" s="60"/>
      <c r="G70" s="61"/>
      <c r="H70" s="61"/>
      <c r="I70" s="61"/>
      <c r="J70" s="61"/>
      <c r="K70" s="61"/>
      <c r="L70" s="61"/>
      <c r="M70" s="54">
        <f t="shared" si="6"/>
        <v>0</v>
      </c>
      <c r="N70" s="55">
        <f t="shared" si="7"/>
        <v>0</v>
      </c>
      <c r="O70" s="55">
        <f t="shared" si="8"/>
        <v>0</v>
      </c>
      <c r="P70">
        <f t="shared" si="9"/>
      </c>
    </row>
    <row r="71" spans="1:16" ht="15">
      <c r="A71" s="31">
        <v>53</v>
      </c>
      <c r="B71" s="58"/>
      <c r="C71" s="61"/>
      <c r="D71" s="61"/>
      <c r="E71" s="61"/>
      <c r="F71" s="60"/>
      <c r="G71" s="61"/>
      <c r="H71" s="61"/>
      <c r="I71" s="61"/>
      <c r="J71" s="61"/>
      <c r="K71" s="61"/>
      <c r="L71" s="61"/>
      <c r="M71" s="54">
        <f t="shared" si="6"/>
        <v>0</v>
      </c>
      <c r="N71" s="55">
        <f t="shared" si="7"/>
        <v>0</v>
      </c>
      <c r="O71" s="55">
        <f t="shared" si="8"/>
        <v>0</v>
      </c>
      <c r="P71">
        <f t="shared" si="9"/>
      </c>
    </row>
    <row r="72" spans="1:16" ht="15">
      <c r="A72" s="31">
        <v>54</v>
      </c>
      <c r="B72" s="58"/>
      <c r="C72" s="61"/>
      <c r="D72" s="61"/>
      <c r="E72" s="61"/>
      <c r="F72" s="60"/>
      <c r="G72" s="61"/>
      <c r="H72" s="61"/>
      <c r="I72" s="61"/>
      <c r="J72" s="61"/>
      <c r="K72" s="61"/>
      <c r="L72" s="61"/>
      <c r="M72" s="54">
        <f t="shared" si="6"/>
        <v>0</v>
      </c>
      <c r="N72" s="55">
        <f t="shared" si="7"/>
        <v>0</v>
      </c>
      <c r="O72" s="55">
        <f t="shared" si="8"/>
        <v>0</v>
      </c>
      <c r="P72">
        <f t="shared" si="9"/>
      </c>
    </row>
    <row r="73" spans="1:16" ht="15">
      <c r="A73" s="31">
        <v>55</v>
      </c>
      <c r="B73" s="58"/>
      <c r="C73" s="61"/>
      <c r="D73" s="61"/>
      <c r="E73" s="61"/>
      <c r="F73" s="60"/>
      <c r="G73" s="61"/>
      <c r="H73" s="61"/>
      <c r="I73" s="61"/>
      <c r="J73" s="61"/>
      <c r="K73" s="61"/>
      <c r="L73" s="61"/>
      <c r="M73" s="54">
        <f t="shared" si="6"/>
        <v>0</v>
      </c>
      <c r="N73" s="55">
        <f t="shared" si="7"/>
        <v>0</v>
      </c>
      <c r="O73" s="55">
        <f t="shared" si="8"/>
        <v>0</v>
      </c>
      <c r="P73">
        <f t="shared" si="9"/>
      </c>
    </row>
    <row r="74" spans="1:16" ht="15">
      <c r="A74" s="31">
        <v>56</v>
      </c>
      <c r="B74" s="58"/>
      <c r="C74" s="61"/>
      <c r="D74" s="61"/>
      <c r="E74" s="61"/>
      <c r="F74" s="60"/>
      <c r="G74" s="61"/>
      <c r="H74" s="61"/>
      <c r="I74" s="61"/>
      <c r="J74" s="61"/>
      <c r="K74" s="61"/>
      <c r="L74" s="61"/>
      <c r="M74" s="54">
        <f t="shared" si="6"/>
        <v>0</v>
      </c>
      <c r="N74" s="55">
        <f t="shared" si="7"/>
        <v>0</v>
      </c>
      <c r="O74" s="55">
        <f t="shared" si="8"/>
        <v>0</v>
      </c>
      <c r="P74">
        <f t="shared" si="9"/>
      </c>
    </row>
    <row r="75" spans="1:16" ht="15">
      <c r="A75" s="31">
        <v>57</v>
      </c>
      <c r="B75" s="58"/>
      <c r="C75" s="61"/>
      <c r="D75" s="61"/>
      <c r="E75" s="61"/>
      <c r="F75" s="60"/>
      <c r="G75" s="61"/>
      <c r="H75" s="61"/>
      <c r="I75" s="61"/>
      <c r="J75" s="61"/>
      <c r="K75" s="61"/>
      <c r="L75" s="61"/>
      <c r="M75" s="54">
        <f t="shared" si="6"/>
        <v>0</v>
      </c>
      <c r="N75" s="55">
        <f t="shared" si="7"/>
        <v>0</v>
      </c>
      <c r="O75" s="55">
        <f t="shared" si="8"/>
        <v>0</v>
      </c>
      <c r="P75">
        <f t="shared" si="9"/>
      </c>
    </row>
    <row r="76" spans="1:16" ht="15">
      <c r="A76" s="31">
        <v>58</v>
      </c>
      <c r="B76" s="58"/>
      <c r="C76" s="61"/>
      <c r="D76" s="61"/>
      <c r="E76" s="61"/>
      <c r="F76" s="60"/>
      <c r="G76" s="61"/>
      <c r="H76" s="61"/>
      <c r="I76" s="61"/>
      <c r="J76" s="61"/>
      <c r="K76" s="61"/>
      <c r="L76" s="61"/>
      <c r="M76" s="54">
        <f t="shared" si="6"/>
        <v>0</v>
      </c>
      <c r="N76" s="55">
        <f t="shared" si="7"/>
        <v>0</v>
      </c>
      <c r="O76" s="55">
        <f t="shared" si="8"/>
        <v>0</v>
      </c>
      <c r="P76">
        <f t="shared" si="9"/>
      </c>
    </row>
    <row r="77" spans="1:16" ht="15">
      <c r="A77" s="31">
        <v>59</v>
      </c>
      <c r="B77" s="58"/>
      <c r="C77" s="61"/>
      <c r="D77" s="61"/>
      <c r="E77" s="61"/>
      <c r="F77" s="60"/>
      <c r="G77" s="61"/>
      <c r="H77" s="61"/>
      <c r="I77" s="61"/>
      <c r="J77" s="61"/>
      <c r="K77" s="61"/>
      <c r="L77" s="61"/>
      <c r="M77" s="54">
        <f t="shared" si="6"/>
        <v>0</v>
      </c>
      <c r="N77" s="55">
        <f t="shared" si="7"/>
        <v>0</v>
      </c>
      <c r="O77" s="55">
        <f t="shared" si="8"/>
        <v>0</v>
      </c>
      <c r="P77">
        <f t="shared" si="9"/>
      </c>
    </row>
    <row r="78" spans="1:16" ht="15">
      <c r="A78" s="31">
        <v>60</v>
      </c>
      <c r="B78" s="58"/>
      <c r="C78" s="61"/>
      <c r="D78" s="61"/>
      <c r="E78" s="61"/>
      <c r="F78" s="60"/>
      <c r="G78" s="61"/>
      <c r="H78" s="61"/>
      <c r="I78" s="61"/>
      <c r="J78" s="61"/>
      <c r="K78" s="61"/>
      <c r="L78" s="61"/>
      <c r="M78" s="54">
        <f t="shared" si="6"/>
        <v>0</v>
      </c>
      <c r="N78" s="55">
        <f t="shared" si="7"/>
        <v>0</v>
      </c>
      <c r="O78" s="55">
        <f t="shared" si="8"/>
        <v>0</v>
      </c>
      <c r="P78">
        <f t="shared" si="9"/>
      </c>
    </row>
    <row r="79" spans="1:16" ht="15">
      <c r="A79" s="31">
        <v>61</v>
      </c>
      <c r="B79" s="58"/>
      <c r="C79" s="61"/>
      <c r="D79" s="61"/>
      <c r="E79" s="61"/>
      <c r="F79" s="60"/>
      <c r="G79" s="61"/>
      <c r="H79" s="61"/>
      <c r="I79" s="61"/>
      <c r="J79" s="61"/>
      <c r="K79" s="61"/>
      <c r="L79" s="61"/>
      <c r="M79" s="54">
        <f t="shared" si="6"/>
        <v>0</v>
      </c>
      <c r="N79" s="55">
        <f t="shared" si="7"/>
        <v>0</v>
      </c>
      <c r="O79" s="55">
        <f t="shared" si="8"/>
        <v>0</v>
      </c>
      <c r="P79">
        <f t="shared" si="9"/>
      </c>
    </row>
    <row r="80" spans="1:16" ht="15">
      <c r="A80" s="31">
        <v>62</v>
      </c>
      <c r="B80" s="58"/>
      <c r="C80" s="61"/>
      <c r="D80" s="61"/>
      <c r="E80" s="61"/>
      <c r="F80" s="60"/>
      <c r="G80" s="61"/>
      <c r="H80" s="61"/>
      <c r="I80" s="61"/>
      <c r="J80" s="61"/>
      <c r="K80" s="61"/>
      <c r="L80" s="61"/>
      <c r="M80" s="54">
        <f t="shared" si="6"/>
        <v>0</v>
      </c>
      <c r="N80" s="55">
        <f t="shared" si="7"/>
        <v>0</v>
      </c>
      <c r="O80" s="55">
        <f t="shared" si="8"/>
        <v>0</v>
      </c>
      <c r="P80">
        <f t="shared" si="9"/>
      </c>
    </row>
    <row r="81" spans="1:16" ht="15">
      <c r="A81" s="31">
        <v>63</v>
      </c>
      <c r="B81" s="58"/>
      <c r="C81" s="61"/>
      <c r="D81" s="61"/>
      <c r="E81" s="61"/>
      <c r="F81" s="60"/>
      <c r="G81" s="61"/>
      <c r="H81" s="61"/>
      <c r="I81" s="61"/>
      <c r="J81" s="61"/>
      <c r="K81" s="61"/>
      <c r="L81" s="61"/>
      <c r="M81" s="54">
        <f t="shared" si="6"/>
        <v>0</v>
      </c>
      <c r="N81" s="55">
        <f t="shared" si="7"/>
        <v>0</v>
      </c>
      <c r="O81" s="55">
        <f t="shared" si="8"/>
        <v>0</v>
      </c>
      <c r="P81">
        <f t="shared" si="9"/>
      </c>
    </row>
    <row r="82" spans="1:16" ht="15">
      <c r="A82" s="31">
        <v>64</v>
      </c>
      <c r="B82" s="58"/>
      <c r="C82" s="61"/>
      <c r="D82" s="61"/>
      <c r="E82" s="61"/>
      <c r="F82" s="60"/>
      <c r="G82" s="61"/>
      <c r="H82" s="61"/>
      <c r="I82" s="61"/>
      <c r="J82" s="61"/>
      <c r="K82" s="61"/>
      <c r="L82" s="61"/>
      <c r="M82" s="54">
        <f t="shared" si="6"/>
        <v>0</v>
      </c>
      <c r="N82" s="55">
        <f t="shared" si="7"/>
        <v>0</v>
      </c>
      <c r="O82" s="55">
        <f t="shared" si="8"/>
        <v>0</v>
      </c>
      <c r="P82">
        <f t="shared" si="9"/>
      </c>
    </row>
    <row r="83" spans="1:16" ht="15">
      <c r="A83" s="31">
        <v>65</v>
      </c>
      <c r="B83" s="58"/>
      <c r="C83" s="61"/>
      <c r="D83" s="61"/>
      <c r="E83" s="61"/>
      <c r="F83" s="60"/>
      <c r="G83" s="61"/>
      <c r="H83" s="61"/>
      <c r="I83" s="61"/>
      <c r="J83" s="61"/>
      <c r="K83" s="61"/>
      <c r="L83" s="61"/>
      <c r="M83" s="54">
        <f t="shared" si="6"/>
        <v>0</v>
      </c>
      <c r="N83" s="55">
        <f t="shared" si="7"/>
        <v>0</v>
      </c>
      <c r="O83" s="55">
        <f t="shared" si="8"/>
        <v>0</v>
      </c>
      <c r="P83">
        <f t="shared" si="9"/>
      </c>
    </row>
    <row r="84" spans="1:16" ht="15">
      <c r="A84" s="31">
        <v>66</v>
      </c>
      <c r="B84" s="58"/>
      <c r="C84" s="61"/>
      <c r="D84" s="61"/>
      <c r="E84" s="61"/>
      <c r="F84" s="60"/>
      <c r="G84" s="61"/>
      <c r="H84" s="61"/>
      <c r="I84" s="61"/>
      <c r="J84" s="61"/>
      <c r="K84" s="61"/>
      <c r="L84" s="61"/>
      <c r="M84" s="54">
        <f aca="true" t="shared" si="10" ref="M84:M147">IF((F84-L84)=0,0,(G84+H84+I84)/(F84-L84)*100)</f>
        <v>0</v>
      </c>
      <c r="N84" s="55">
        <f aca="true" t="shared" si="11" ref="N84:N147">IF((F84-L84)=0,0,(G84+H84)/(F84-L84)*100)</f>
        <v>0</v>
      </c>
      <c r="O84" s="55">
        <f aca="true" t="shared" si="12" ref="O84:O147">IF((F84-L84)=0,0,(5*G84+4*H84+3*I84+2*(J84+K84))/(F84-L84))</f>
        <v>0</v>
      </c>
      <c r="P84">
        <f aca="true" t="shared" si="13" ref="P84:P147">TRIM(B84)</f>
      </c>
    </row>
    <row r="85" spans="1:16" ht="15">
      <c r="A85" s="31">
        <v>67</v>
      </c>
      <c r="B85" s="58"/>
      <c r="C85" s="61"/>
      <c r="D85" s="61"/>
      <c r="E85" s="61"/>
      <c r="F85" s="60"/>
      <c r="G85" s="61"/>
      <c r="H85" s="61"/>
      <c r="I85" s="61"/>
      <c r="J85" s="61"/>
      <c r="K85" s="61"/>
      <c r="L85" s="61"/>
      <c r="M85" s="54">
        <f t="shared" si="10"/>
        <v>0</v>
      </c>
      <c r="N85" s="55">
        <f t="shared" si="11"/>
        <v>0</v>
      </c>
      <c r="O85" s="55">
        <f t="shared" si="12"/>
        <v>0</v>
      </c>
      <c r="P85">
        <f t="shared" si="13"/>
      </c>
    </row>
    <row r="86" spans="1:16" ht="15">
      <c r="A86" s="31">
        <v>68</v>
      </c>
      <c r="B86" s="58"/>
      <c r="C86" s="61"/>
      <c r="D86" s="61"/>
      <c r="E86" s="61"/>
      <c r="F86" s="60"/>
      <c r="G86" s="61"/>
      <c r="H86" s="61"/>
      <c r="I86" s="61"/>
      <c r="J86" s="61"/>
      <c r="K86" s="61"/>
      <c r="L86" s="61"/>
      <c r="M86" s="54">
        <f t="shared" si="10"/>
        <v>0</v>
      </c>
      <c r="N86" s="55">
        <f t="shared" si="11"/>
        <v>0</v>
      </c>
      <c r="O86" s="55">
        <f t="shared" si="12"/>
        <v>0</v>
      </c>
      <c r="P86">
        <f t="shared" si="13"/>
      </c>
    </row>
    <row r="87" spans="1:16" ht="15">
      <c r="A87" s="31">
        <v>69</v>
      </c>
      <c r="B87" s="58"/>
      <c r="C87" s="61"/>
      <c r="D87" s="61"/>
      <c r="E87" s="61"/>
      <c r="F87" s="60"/>
      <c r="G87" s="61"/>
      <c r="H87" s="61"/>
      <c r="I87" s="61"/>
      <c r="J87" s="61"/>
      <c r="K87" s="61"/>
      <c r="L87" s="61"/>
      <c r="M87" s="54">
        <f t="shared" si="10"/>
        <v>0</v>
      </c>
      <c r="N87" s="55">
        <f t="shared" si="11"/>
        <v>0</v>
      </c>
      <c r="O87" s="55">
        <f t="shared" si="12"/>
        <v>0</v>
      </c>
      <c r="P87">
        <f t="shared" si="13"/>
      </c>
    </row>
    <row r="88" spans="1:16" ht="15">
      <c r="A88" s="31">
        <v>70</v>
      </c>
      <c r="B88" s="58"/>
      <c r="C88" s="61"/>
      <c r="D88" s="61"/>
      <c r="E88" s="61"/>
      <c r="F88" s="60"/>
      <c r="G88" s="61"/>
      <c r="H88" s="61"/>
      <c r="I88" s="61"/>
      <c r="J88" s="61"/>
      <c r="K88" s="61"/>
      <c r="L88" s="61"/>
      <c r="M88" s="54">
        <f t="shared" si="10"/>
        <v>0</v>
      </c>
      <c r="N88" s="55">
        <f t="shared" si="11"/>
        <v>0</v>
      </c>
      <c r="O88" s="55">
        <f t="shared" si="12"/>
        <v>0</v>
      </c>
      <c r="P88">
        <f t="shared" si="13"/>
      </c>
    </row>
    <row r="89" spans="1:16" ht="15">
      <c r="A89" s="31">
        <v>71</v>
      </c>
      <c r="B89" s="58"/>
      <c r="C89" s="61"/>
      <c r="D89" s="61"/>
      <c r="E89" s="61"/>
      <c r="F89" s="60"/>
      <c r="G89" s="61"/>
      <c r="H89" s="61"/>
      <c r="I89" s="61"/>
      <c r="J89" s="61"/>
      <c r="K89" s="61"/>
      <c r="L89" s="61"/>
      <c r="M89" s="54">
        <f t="shared" si="10"/>
        <v>0</v>
      </c>
      <c r="N89" s="55">
        <f t="shared" si="11"/>
        <v>0</v>
      </c>
      <c r="O89" s="55">
        <f t="shared" si="12"/>
        <v>0</v>
      </c>
      <c r="P89">
        <f t="shared" si="13"/>
      </c>
    </row>
    <row r="90" spans="1:16" ht="15">
      <c r="A90" s="31">
        <v>72</v>
      </c>
      <c r="B90" s="58"/>
      <c r="C90" s="61"/>
      <c r="D90" s="61"/>
      <c r="E90" s="61"/>
      <c r="F90" s="60"/>
      <c r="G90" s="61"/>
      <c r="H90" s="61"/>
      <c r="I90" s="61"/>
      <c r="J90" s="61"/>
      <c r="K90" s="61"/>
      <c r="L90" s="61"/>
      <c r="M90" s="54">
        <f t="shared" si="10"/>
        <v>0</v>
      </c>
      <c r="N90" s="55">
        <f t="shared" si="11"/>
        <v>0</v>
      </c>
      <c r="O90" s="55">
        <f t="shared" si="12"/>
        <v>0</v>
      </c>
      <c r="P90">
        <f t="shared" si="13"/>
      </c>
    </row>
    <row r="91" spans="1:16" ht="15">
      <c r="A91" s="31">
        <v>73</v>
      </c>
      <c r="B91" s="58"/>
      <c r="C91" s="61"/>
      <c r="D91" s="61"/>
      <c r="E91" s="61"/>
      <c r="F91" s="60"/>
      <c r="G91" s="61"/>
      <c r="H91" s="61"/>
      <c r="I91" s="61"/>
      <c r="J91" s="61"/>
      <c r="K91" s="61"/>
      <c r="L91" s="61"/>
      <c r="M91" s="54">
        <f t="shared" si="10"/>
        <v>0</v>
      </c>
      <c r="N91" s="55">
        <f t="shared" si="11"/>
        <v>0</v>
      </c>
      <c r="O91" s="55">
        <f t="shared" si="12"/>
        <v>0</v>
      </c>
      <c r="P91">
        <f t="shared" si="13"/>
      </c>
    </row>
    <row r="92" spans="1:16" ht="15">
      <c r="A92" s="31">
        <v>74</v>
      </c>
      <c r="B92" s="58"/>
      <c r="C92" s="61"/>
      <c r="D92" s="61"/>
      <c r="E92" s="61"/>
      <c r="F92" s="60"/>
      <c r="G92" s="61"/>
      <c r="H92" s="61"/>
      <c r="I92" s="61"/>
      <c r="J92" s="61"/>
      <c r="K92" s="61"/>
      <c r="L92" s="61"/>
      <c r="M92" s="54">
        <f t="shared" si="10"/>
        <v>0</v>
      </c>
      <c r="N92" s="55">
        <f t="shared" si="11"/>
        <v>0</v>
      </c>
      <c r="O92" s="55">
        <f t="shared" si="12"/>
        <v>0</v>
      </c>
      <c r="P92">
        <f t="shared" si="13"/>
      </c>
    </row>
    <row r="93" spans="1:16" ht="15">
      <c r="A93" s="31">
        <v>75</v>
      </c>
      <c r="B93" s="58"/>
      <c r="C93" s="61"/>
      <c r="D93" s="61"/>
      <c r="E93" s="61"/>
      <c r="F93" s="60"/>
      <c r="G93" s="61"/>
      <c r="H93" s="61"/>
      <c r="I93" s="61"/>
      <c r="J93" s="61"/>
      <c r="K93" s="61"/>
      <c r="L93" s="61"/>
      <c r="M93" s="54">
        <f t="shared" si="10"/>
        <v>0</v>
      </c>
      <c r="N93" s="55">
        <f t="shared" si="11"/>
        <v>0</v>
      </c>
      <c r="O93" s="55">
        <f t="shared" si="12"/>
        <v>0</v>
      </c>
      <c r="P93">
        <f t="shared" si="13"/>
      </c>
    </row>
    <row r="94" spans="1:16" ht="15">
      <c r="A94" s="31">
        <v>76</v>
      </c>
      <c r="B94" s="58"/>
      <c r="C94" s="61"/>
      <c r="D94" s="61"/>
      <c r="E94" s="61"/>
      <c r="F94" s="60"/>
      <c r="G94" s="61"/>
      <c r="H94" s="61"/>
      <c r="I94" s="61"/>
      <c r="J94" s="61"/>
      <c r="K94" s="61"/>
      <c r="L94" s="61"/>
      <c r="M94" s="54">
        <f t="shared" si="10"/>
        <v>0</v>
      </c>
      <c r="N94" s="55">
        <f t="shared" si="11"/>
        <v>0</v>
      </c>
      <c r="O94" s="55">
        <f t="shared" si="12"/>
        <v>0</v>
      </c>
      <c r="P94">
        <f t="shared" si="13"/>
      </c>
    </row>
    <row r="95" spans="1:16" ht="15">
      <c r="A95" s="31">
        <v>77</v>
      </c>
      <c r="B95" s="58"/>
      <c r="C95" s="61"/>
      <c r="D95" s="61"/>
      <c r="E95" s="61"/>
      <c r="F95" s="60"/>
      <c r="G95" s="61"/>
      <c r="H95" s="61"/>
      <c r="I95" s="61"/>
      <c r="J95" s="61"/>
      <c r="K95" s="61"/>
      <c r="L95" s="61"/>
      <c r="M95" s="54">
        <f t="shared" si="10"/>
        <v>0</v>
      </c>
      <c r="N95" s="55">
        <f t="shared" si="11"/>
        <v>0</v>
      </c>
      <c r="O95" s="55">
        <f t="shared" si="12"/>
        <v>0</v>
      </c>
      <c r="P95">
        <f t="shared" si="13"/>
      </c>
    </row>
    <row r="96" spans="1:16" ht="15">
      <c r="A96" s="31">
        <v>78</v>
      </c>
      <c r="B96" s="58"/>
      <c r="C96" s="61"/>
      <c r="D96" s="61"/>
      <c r="E96" s="61"/>
      <c r="F96" s="60"/>
      <c r="G96" s="61"/>
      <c r="H96" s="61"/>
      <c r="I96" s="61"/>
      <c r="J96" s="61"/>
      <c r="K96" s="61"/>
      <c r="L96" s="61"/>
      <c r="M96" s="54">
        <f t="shared" si="10"/>
        <v>0</v>
      </c>
      <c r="N96" s="55">
        <f t="shared" si="11"/>
        <v>0</v>
      </c>
      <c r="O96" s="55">
        <f t="shared" si="12"/>
        <v>0</v>
      </c>
      <c r="P96">
        <f t="shared" si="13"/>
      </c>
    </row>
    <row r="97" spans="1:16" ht="15">
      <c r="A97" s="31">
        <v>79</v>
      </c>
      <c r="B97" s="58"/>
      <c r="C97" s="61"/>
      <c r="D97" s="61"/>
      <c r="E97" s="61"/>
      <c r="F97" s="60"/>
      <c r="G97" s="61"/>
      <c r="H97" s="61"/>
      <c r="I97" s="61"/>
      <c r="J97" s="61"/>
      <c r="K97" s="61"/>
      <c r="L97" s="61"/>
      <c r="M97" s="54">
        <f t="shared" si="10"/>
        <v>0</v>
      </c>
      <c r="N97" s="55">
        <f t="shared" si="11"/>
        <v>0</v>
      </c>
      <c r="O97" s="55">
        <f t="shared" si="12"/>
        <v>0</v>
      </c>
      <c r="P97">
        <f t="shared" si="13"/>
      </c>
    </row>
    <row r="98" spans="1:16" ht="15">
      <c r="A98" s="31">
        <v>80</v>
      </c>
      <c r="B98" s="58"/>
      <c r="C98" s="61"/>
      <c r="D98" s="61"/>
      <c r="E98" s="61"/>
      <c r="F98" s="60"/>
      <c r="G98" s="61"/>
      <c r="H98" s="61"/>
      <c r="I98" s="61"/>
      <c r="J98" s="61"/>
      <c r="K98" s="61"/>
      <c r="L98" s="61"/>
      <c r="M98" s="54">
        <f t="shared" si="10"/>
        <v>0</v>
      </c>
      <c r="N98" s="55">
        <f t="shared" si="11"/>
        <v>0</v>
      </c>
      <c r="O98" s="55">
        <f t="shared" si="12"/>
        <v>0</v>
      </c>
      <c r="P98">
        <f t="shared" si="13"/>
      </c>
    </row>
    <row r="99" spans="1:16" ht="15">
      <c r="A99" s="31">
        <v>81</v>
      </c>
      <c r="B99" s="58"/>
      <c r="C99" s="61"/>
      <c r="D99" s="61"/>
      <c r="E99" s="61"/>
      <c r="F99" s="60"/>
      <c r="G99" s="61"/>
      <c r="H99" s="61"/>
      <c r="I99" s="61"/>
      <c r="J99" s="61"/>
      <c r="K99" s="61"/>
      <c r="L99" s="61"/>
      <c r="M99" s="54">
        <f t="shared" si="10"/>
        <v>0</v>
      </c>
      <c r="N99" s="55">
        <f t="shared" si="11"/>
        <v>0</v>
      </c>
      <c r="O99" s="55">
        <f t="shared" si="12"/>
        <v>0</v>
      </c>
      <c r="P99">
        <f t="shared" si="13"/>
      </c>
    </row>
    <row r="100" spans="1:16" ht="15">
      <c r="A100" s="31">
        <v>82</v>
      </c>
      <c r="B100" s="58"/>
      <c r="C100" s="61"/>
      <c r="D100" s="61"/>
      <c r="E100" s="61"/>
      <c r="F100" s="60"/>
      <c r="G100" s="61"/>
      <c r="H100" s="61"/>
      <c r="I100" s="61"/>
      <c r="J100" s="61"/>
      <c r="K100" s="61"/>
      <c r="L100" s="61"/>
      <c r="M100" s="54">
        <f t="shared" si="10"/>
        <v>0</v>
      </c>
      <c r="N100" s="55">
        <f t="shared" si="11"/>
        <v>0</v>
      </c>
      <c r="O100" s="55">
        <f t="shared" si="12"/>
        <v>0</v>
      </c>
      <c r="P100">
        <f t="shared" si="13"/>
      </c>
    </row>
    <row r="101" spans="1:16" ht="15">
      <c r="A101" s="31">
        <v>83</v>
      </c>
      <c r="B101" s="58"/>
      <c r="C101" s="61"/>
      <c r="D101" s="61"/>
      <c r="E101" s="61"/>
      <c r="F101" s="60"/>
      <c r="G101" s="61"/>
      <c r="H101" s="61"/>
      <c r="I101" s="61"/>
      <c r="J101" s="61"/>
      <c r="K101" s="61"/>
      <c r="L101" s="61"/>
      <c r="M101" s="54">
        <f t="shared" si="10"/>
        <v>0</v>
      </c>
      <c r="N101" s="55">
        <f t="shared" si="11"/>
        <v>0</v>
      </c>
      <c r="O101" s="55">
        <f t="shared" si="12"/>
        <v>0</v>
      </c>
      <c r="P101">
        <f t="shared" si="13"/>
      </c>
    </row>
    <row r="102" spans="1:16" ht="15">
      <c r="A102" s="31">
        <v>84</v>
      </c>
      <c r="B102" s="58"/>
      <c r="C102" s="61"/>
      <c r="D102" s="61"/>
      <c r="E102" s="61"/>
      <c r="F102" s="60"/>
      <c r="G102" s="61"/>
      <c r="H102" s="61"/>
      <c r="I102" s="61"/>
      <c r="J102" s="61"/>
      <c r="K102" s="61"/>
      <c r="L102" s="61"/>
      <c r="M102" s="54">
        <f t="shared" si="10"/>
        <v>0</v>
      </c>
      <c r="N102" s="55">
        <f t="shared" si="11"/>
        <v>0</v>
      </c>
      <c r="O102" s="55">
        <f t="shared" si="12"/>
        <v>0</v>
      </c>
      <c r="P102">
        <f t="shared" si="13"/>
      </c>
    </row>
    <row r="103" spans="1:16" ht="15">
      <c r="A103" s="31">
        <v>85</v>
      </c>
      <c r="B103" s="58"/>
      <c r="C103" s="61"/>
      <c r="D103" s="61"/>
      <c r="E103" s="61"/>
      <c r="F103" s="60"/>
      <c r="G103" s="61"/>
      <c r="H103" s="61"/>
      <c r="I103" s="61"/>
      <c r="J103" s="61"/>
      <c r="K103" s="61"/>
      <c r="L103" s="61"/>
      <c r="M103" s="54">
        <f t="shared" si="10"/>
        <v>0</v>
      </c>
      <c r="N103" s="55">
        <f t="shared" si="11"/>
        <v>0</v>
      </c>
      <c r="O103" s="55">
        <f t="shared" si="12"/>
        <v>0</v>
      </c>
      <c r="P103">
        <f t="shared" si="13"/>
      </c>
    </row>
    <row r="104" spans="1:16" ht="15">
      <c r="A104" s="31">
        <v>86</v>
      </c>
      <c r="B104" s="58"/>
      <c r="C104" s="61"/>
      <c r="D104" s="61"/>
      <c r="E104" s="61"/>
      <c r="F104" s="60"/>
      <c r="G104" s="61"/>
      <c r="H104" s="61"/>
      <c r="I104" s="61"/>
      <c r="J104" s="61"/>
      <c r="K104" s="61"/>
      <c r="L104" s="61"/>
      <c r="M104" s="54">
        <f t="shared" si="10"/>
        <v>0</v>
      </c>
      <c r="N104" s="55">
        <f t="shared" si="11"/>
        <v>0</v>
      </c>
      <c r="O104" s="55">
        <f t="shared" si="12"/>
        <v>0</v>
      </c>
      <c r="P104">
        <f t="shared" si="13"/>
      </c>
    </row>
    <row r="105" spans="1:16" ht="15">
      <c r="A105" s="31">
        <v>87</v>
      </c>
      <c r="B105" s="58"/>
      <c r="C105" s="61"/>
      <c r="D105" s="61"/>
      <c r="E105" s="61"/>
      <c r="F105" s="60"/>
      <c r="G105" s="61"/>
      <c r="H105" s="61"/>
      <c r="I105" s="61"/>
      <c r="J105" s="61"/>
      <c r="K105" s="61"/>
      <c r="L105" s="61"/>
      <c r="M105" s="54">
        <f t="shared" si="10"/>
        <v>0</v>
      </c>
      <c r="N105" s="55">
        <f t="shared" si="11"/>
        <v>0</v>
      </c>
      <c r="O105" s="55">
        <f t="shared" si="12"/>
        <v>0</v>
      </c>
      <c r="P105">
        <f t="shared" si="13"/>
      </c>
    </row>
    <row r="106" spans="1:16" ht="15">
      <c r="A106" s="31">
        <v>88</v>
      </c>
      <c r="B106" s="58"/>
      <c r="C106" s="61"/>
      <c r="D106" s="61"/>
      <c r="E106" s="61"/>
      <c r="F106" s="60"/>
      <c r="G106" s="61"/>
      <c r="H106" s="61"/>
      <c r="I106" s="61"/>
      <c r="J106" s="61"/>
      <c r="K106" s="61"/>
      <c r="L106" s="61"/>
      <c r="M106" s="54">
        <f t="shared" si="10"/>
        <v>0</v>
      </c>
      <c r="N106" s="55">
        <f t="shared" si="11"/>
        <v>0</v>
      </c>
      <c r="O106" s="55">
        <f t="shared" si="12"/>
        <v>0</v>
      </c>
      <c r="P106">
        <f t="shared" si="13"/>
      </c>
    </row>
    <row r="107" spans="1:16" ht="15">
      <c r="A107" s="31">
        <v>89</v>
      </c>
      <c r="B107" s="58"/>
      <c r="C107" s="61"/>
      <c r="D107" s="61"/>
      <c r="E107" s="61"/>
      <c r="F107" s="60"/>
      <c r="G107" s="61"/>
      <c r="H107" s="61"/>
      <c r="I107" s="61"/>
      <c r="J107" s="61"/>
      <c r="K107" s="61"/>
      <c r="L107" s="61"/>
      <c r="M107" s="54">
        <f t="shared" si="10"/>
        <v>0</v>
      </c>
      <c r="N107" s="55">
        <f t="shared" si="11"/>
        <v>0</v>
      </c>
      <c r="O107" s="55">
        <f t="shared" si="12"/>
        <v>0</v>
      </c>
      <c r="P107">
        <f t="shared" si="13"/>
      </c>
    </row>
    <row r="108" spans="1:16" ht="15">
      <c r="A108" s="31">
        <v>90</v>
      </c>
      <c r="B108" s="58"/>
      <c r="C108" s="61"/>
      <c r="D108" s="61"/>
      <c r="E108" s="61"/>
      <c r="F108" s="60"/>
      <c r="G108" s="61"/>
      <c r="H108" s="61"/>
      <c r="I108" s="61"/>
      <c r="J108" s="61"/>
      <c r="K108" s="61"/>
      <c r="L108" s="61"/>
      <c r="M108" s="54">
        <f t="shared" si="10"/>
        <v>0</v>
      </c>
      <c r="N108" s="55">
        <f t="shared" si="11"/>
        <v>0</v>
      </c>
      <c r="O108" s="55">
        <f t="shared" si="12"/>
        <v>0</v>
      </c>
      <c r="P108">
        <f t="shared" si="13"/>
      </c>
    </row>
    <row r="109" spans="1:16" ht="15">
      <c r="A109" s="31">
        <v>91</v>
      </c>
      <c r="B109" s="58"/>
      <c r="C109" s="61"/>
      <c r="D109" s="61"/>
      <c r="E109" s="61"/>
      <c r="F109" s="60"/>
      <c r="G109" s="61"/>
      <c r="H109" s="61"/>
      <c r="I109" s="61"/>
      <c r="J109" s="61"/>
      <c r="K109" s="61"/>
      <c r="L109" s="61"/>
      <c r="M109" s="54">
        <f t="shared" si="10"/>
        <v>0</v>
      </c>
      <c r="N109" s="55">
        <f t="shared" si="11"/>
        <v>0</v>
      </c>
      <c r="O109" s="55">
        <f t="shared" si="12"/>
        <v>0</v>
      </c>
      <c r="P109">
        <f t="shared" si="13"/>
      </c>
    </row>
    <row r="110" spans="1:16" ht="15">
      <c r="A110" s="31">
        <v>92</v>
      </c>
      <c r="B110" s="58"/>
      <c r="C110" s="61"/>
      <c r="D110" s="61"/>
      <c r="E110" s="61"/>
      <c r="F110" s="60"/>
      <c r="G110" s="61"/>
      <c r="H110" s="61"/>
      <c r="I110" s="61"/>
      <c r="J110" s="61"/>
      <c r="K110" s="61"/>
      <c r="L110" s="61"/>
      <c r="M110" s="54">
        <f t="shared" si="10"/>
        <v>0</v>
      </c>
      <c r="N110" s="55">
        <f t="shared" si="11"/>
        <v>0</v>
      </c>
      <c r="O110" s="55">
        <f t="shared" si="12"/>
        <v>0</v>
      </c>
      <c r="P110">
        <f t="shared" si="13"/>
      </c>
    </row>
    <row r="111" spans="1:16" ht="15">
      <c r="A111" s="31">
        <v>93</v>
      </c>
      <c r="B111" s="58"/>
      <c r="C111" s="61"/>
      <c r="D111" s="61"/>
      <c r="E111" s="61"/>
      <c r="F111" s="60"/>
      <c r="G111" s="61"/>
      <c r="H111" s="61"/>
      <c r="I111" s="61"/>
      <c r="J111" s="61"/>
      <c r="K111" s="61"/>
      <c r="L111" s="61"/>
      <c r="M111" s="54">
        <f t="shared" si="10"/>
        <v>0</v>
      </c>
      <c r="N111" s="55">
        <f t="shared" si="11"/>
        <v>0</v>
      </c>
      <c r="O111" s="55">
        <f t="shared" si="12"/>
        <v>0</v>
      </c>
      <c r="P111">
        <f t="shared" si="13"/>
      </c>
    </row>
    <row r="112" spans="1:16" ht="15">
      <c r="A112" s="31">
        <v>94</v>
      </c>
      <c r="B112" s="58"/>
      <c r="C112" s="61"/>
      <c r="D112" s="61"/>
      <c r="E112" s="61"/>
      <c r="F112" s="60"/>
      <c r="G112" s="61"/>
      <c r="H112" s="61"/>
      <c r="I112" s="61"/>
      <c r="J112" s="61"/>
      <c r="K112" s="61"/>
      <c r="L112" s="61"/>
      <c r="M112" s="54">
        <f t="shared" si="10"/>
        <v>0</v>
      </c>
      <c r="N112" s="55">
        <f t="shared" si="11"/>
        <v>0</v>
      </c>
      <c r="O112" s="55">
        <f t="shared" si="12"/>
        <v>0</v>
      </c>
      <c r="P112">
        <f t="shared" si="13"/>
      </c>
    </row>
    <row r="113" spans="1:16" ht="15">
      <c r="A113" s="31">
        <v>95</v>
      </c>
      <c r="B113" s="58"/>
      <c r="C113" s="61"/>
      <c r="D113" s="61"/>
      <c r="E113" s="61"/>
      <c r="F113" s="60"/>
      <c r="G113" s="61"/>
      <c r="H113" s="61"/>
      <c r="I113" s="61"/>
      <c r="J113" s="61"/>
      <c r="K113" s="61"/>
      <c r="L113" s="61"/>
      <c r="M113" s="54">
        <f t="shared" si="10"/>
        <v>0</v>
      </c>
      <c r="N113" s="55">
        <f t="shared" si="11"/>
        <v>0</v>
      </c>
      <c r="O113" s="55">
        <f t="shared" si="12"/>
        <v>0</v>
      </c>
      <c r="P113">
        <f t="shared" si="13"/>
      </c>
    </row>
    <row r="114" spans="1:16" ht="15">
      <c r="A114" s="31">
        <v>96</v>
      </c>
      <c r="B114" s="58"/>
      <c r="C114" s="61"/>
      <c r="D114" s="61"/>
      <c r="E114" s="61"/>
      <c r="F114" s="60"/>
      <c r="G114" s="61"/>
      <c r="H114" s="61"/>
      <c r="I114" s="61"/>
      <c r="J114" s="61"/>
      <c r="K114" s="61"/>
      <c r="L114" s="61"/>
      <c r="M114" s="54">
        <f t="shared" si="10"/>
        <v>0</v>
      </c>
      <c r="N114" s="55">
        <f t="shared" si="11"/>
        <v>0</v>
      </c>
      <c r="O114" s="55">
        <f t="shared" si="12"/>
        <v>0</v>
      </c>
      <c r="P114">
        <f t="shared" si="13"/>
      </c>
    </row>
    <row r="115" spans="1:16" ht="15">
      <c r="A115" s="31">
        <v>97</v>
      </c>
      <c r="B115" s="58"/>
      <c r="C115" s="61"/>
      <c r="D115" s="61"/>
      <c r="E115" s="61"/>
      <c r="F115" s="60"/>
      <c r="G115" s="61"/>
      <c r="H115" s="61"/>
      <c r="I115" s="61"/>
      <c r="J115" s="61"/>
      <c r="K115" s="61"/>
      <c r="L115" s="61"/>
      <c r="M115" s="54">
        <f t="shared" si="10"/>
        <v>0</v>
      </c>
      <c r="N115" s="55">
        <f t="shared" si="11"/>
        <v>0</v>
      </c>
      <c r="O115" s="55">
        <f t="shared" si="12"/>
        <v>0</v>
      </c>
      <c r="P115">
        <f t="shared" si="13"/>
      </c>
    </row>
    <row r="116" spans="1:16" ht="15">
      <c r="A116" s="31">
        <v>98</v>
      </c>
      <c r="B116" s="58"/>
      <c r="C116" s="61"/>
      <c r="D116" s="61"/>
      <c r="E116" s="61"/>
      <c r="F116" s="60"/>
      <c r="G116" s="61"/>
      <c r="H116" s="61"/>
      <c r="I116" s="61"/>
      <c r="J116" s="61"/>
      <c r="K116" s="61"/>
      <c r="L116" s="61"/>
      <c r="M116" s="54">
        <f t="shared" si="10"/>
        <v>0</v>
      </c>
      <c r="N116" s="55">
        <f t="shared" si="11"/>
        <v>0</v>
      </c>
      <c r="O116" s="55">
        <f t="shared" si="12"/>
        <v>0</v>
      </c>
      <c r="P116">
        <f t="shared" si="13"/>
      </c>
    </row>
    <row r="117" spans="1:16" ht="15">
      <c r="A117" s="31">
        <v>99</v>
      </c>
      <c r="B117" s="58"/>
      <c r="C117" s="61"/>
      <c r="D117" s="61"/>
      <c r="E117" s="61"/>
      <c r="F117" s="60"/>
      <c r="G117" s="61"/>
      <c r="H117" s="61"/>
      <c r="I117" s="61"/>
      <c r="J117" s="61"/>
      <c r="K117" s="61"/>
      <c r="L117" s="61"/>
      <c r="M117" s="54">
        <f t="shared" si="10"/>
        <v>0</v>
      </c>
      <c r="N117" s="55">
        <f t="shared" si="11"/>
        <v>0</v>
      </c>
      <c r="O117" s="55">
        <f t="shared" si="12"/>
        <v>0</v>
      </c>
      <c r="P117">
        <f t="shared" si="13"/>
      </c>
    </row>
    <row r="118" spans="1:16" ht="15">
      <c r="A118" s="31">
        <v>100</v>
      </c>
      <c r="B118" s="58"/>
      <c r="C118" s="61"/>
      <c r="D118" s="61"/>
      <c r="E118" s="61"/>
      <c r="F118" s="60"/>
      <c r="G118" s="61"/>
      <c r="H118" s="61"/>
      <c r="I118" s="61"/>
      <c r="J118" s="61"/>
      <c r="K118" s="61"/>
      <c r="L118" s="61"/>
      <c r="M118" s="54">
        <f t="shared" si="10"/>
        <v>0</v>
      </c>
      <c r="N118" s="55">
        <f t="shared" si="11"/>
        <v>0</v>
      </c>
      <c r="O118" s="55">
        <f t="shared" si="12"/>
        <v>0</v>
      </c>
      <c r="P118">
        <f t="shared" si="13"/>
      </c>
    </row>
    <row r="119" spans="1:16" ht="15">
      <c r="A119" s="31">
        <v>101</v>
      </c>
      <c r="B119" s="58"/>
      <c r="C119" s="61"/>
      <c r="D119" s="61"/>
      <c r="E119" s="61"/>
      <c r="F119" s="60"/>
      <c r="G119" s="61"/>
      <c r="H119" s="61"/>
      <c r="I119" s="61"/>
      <c r="J119" s="61"/>
      <c r="K119" s="61"/>
      <c r="L119" s="61"/>
      <c r="M119" s="54">
        <f t="shared" si="10"/>
        <v>0</v>
      </c>
      <c r="N119" s="55">
        <f t="shared" si="11"/>
        <v>0</v>
      </c>
      <c r="O119" s="55">
        <f t="shared" si="12"/>
        <v>0</v>
      </c>
      <c r="P119">
        <f t="shared" si="13"/>
      </c>
    </row>
    <row r="120" spans="1:16" ht="15">
      <c r="A120" s="31">
        <v>102</v>
      </c>
      <c r="B120" s="58"/>
      <c r="C120" s="61"/>
      <c r="D120" s="61"/>
      <c r="E120" s="61"/>
      <c r="F120" s="60"/>
      <c r="G120" s="61"/>
      <c r="H120" s="61"/>
      <c r="I120" s="61"/>
      <c r="J120" s="61"/>
      <c r="K120" s="61"/>
      <c r="L120" s="61"/>
      <c r="M120" s="54">
        <f t="shared" si="10"/>
        <v>0</v>
      </c>
      <c r="N120" s="55">
        <f t="shared" si="11"/>
        <v>0</v>
      </c>
      <c r="O120" s="55">
        <f t="shared" si="12"/>
        <v>0</v>
      </c>
      <c r="P120">
        <f t="shared" si="13"/>
      </c>
    </row>
    <row r="121" spans="1:16" ht="15">
      <c r="A121" s="31">
        <v>103</v>
      </c>
      <c r="B121" s="58"/>
      <c r="C121" s="61"/>
      <c r="D121" s="61"/>
      <c r="E121" s="61"/>
      <c r="F121" s="60"/>
      <c r="G121" s="61"/>
      <c r="H121" s="61"/>
      <c r="I121" s="61"/>
      <c r="J121" s="61"/>
      <c r="K121" s="61"/>
      <c r="L121" s="61"/>
      <c r="M121" s="54">
        <f t="shared" si="10"/>
        <v>0</v>
      </c>
      <c r="N121" s="55">
        <f t="shared" si="11"/>
        <v>0</v>
      </c>
      <c r="O121" s="55">
        <f t="shared" si="12"/>
        <v>0</v>
      </c>
      <c r="P121">
        <f t="shared" si="13"/>
      </c>
    </row>
    <row r="122" spans="1:16" ht="15">
      <c r="A122" s="31">
        <v>104</v>
      </c>
      <c r="B122" s="58"/>
      <c r="C122" s="61"/>
      <c r="D122" s="61"/>
      <c r="E122" s="61"/>
      <c r="F122" s="60"/>
      <c r="G122" s="61"/>
      <c r="H122" s="61"/>
      <c r="I122" s="61"/>
      <c r="J122" s="61"/>
      <c r="K122" s="61"/>
      <c r="L122" s="61"/>
      <c r="M122" s="54">
        <f t="shared" si="10"/>
        <v>0</v>
      </c>
      <c r="N122" s="55">
        <f t="shared" si="11"/>
        <v>0</v>
      </c>
      <c r="O122" s="55">
        <f t="shared" si="12"/>
        <v>0</v>
      </c>
      <c r="P122">
        <f t="shared" si="13"/>
      </c>
    </row>
    <row r="123" spans="1:16" ht="15">
      <c r="A123" s="31">
        <v>105</v>
      </c>
      <c r="B123" s="58"/>
      <c r="C123" s="61"/>
      <c r="D123" s="61"/>
      <c r="E123" s="61"/>
      <c r="F123" s="60"/>
      <c r="G123" s="61"/>
      <c r="H123" s="61"/>
      <c r="I123" s="61"/>
      <c r="J123" s="61"/>
      <c r="K123" s="61"/>
      <c r="L123" s="61"/>
      <c r="M123" s="54">
        <f t="shared" si="10"/>
        <v>0</v>
      </c>
      <c r="N123" s="55">
        <f t="shared" si="11"/>
        <v>0</v>
      </c>
      <c r="O123" s="55">
        <f t="shared" si="12"/>
        <v>0</v>
      </c>
      <c r="P123">
        <f t="shared" si="13"/>
      </c>
    </row>
    <row r="124" spans="1:16" ht="15">
      <c r="A124" s="31">
        <v>106</v>
      </c>
      <c r="B124" s="58"/>
      <c r="C124" s="61"/>
      <c r="D124" s="61"/>
      <c r="E124" s="61"/>
      <c r="F124" s="60"/>
      <c r="G124" s="61"/>
      <c r="H124" s="61"/>
      <c r="I124" s="61"/>
      <c r="J124" s="61"/>
      <c r="K124" s="61"/>
      <c r="L124" s="61"/>
      <c r="M124" s="54">
        <f t="shared" si="10"/>
        <v>0</v>
      </c>
      <c r="N124" s="55">
        <f t="shared" si="11"/>
        <v>0</v>
      </c>
      <c r="O124" s="55">
        <f t="shared" si="12"/>
        <v>0</v>
      </c>
      <c r="P124">
        <f t="shared" si="13"/>
      </c>
    </row>
    <row r="125" spans="1:16" ht="15">
      <c r="A125" s="31">
        <v>107</v>
      </c>
      <c r="B125" s="58"/>
      <c r="C125" s="61"/>
      <c r="D125" s="61"/>
      <c r="E125" s="61"/>
      <c r="F125" s="60"/>
      <c r="G125" s="61"/>
      <c r="H125" s="61"/>
      <c r="I125" s="61"/>
      <c r="J125" s="61"/>
      <c r="K125" s="61"/>
      <c r="L125" s="61"/>
      <c r="M125" s="54">
        <f t="shared" si="10"/>
        <v>0</v>
      </c>
      <c r="N125" s="55">
        <f t="shared" si="11"/>
        <v>0</v>
      </c>
      <c r="O125" s="55">
        <f t="shared" si="12"/>
        <v>0</v>
      </c>
      <c r="P125">
        <f t="shared" si="13"/>
      </c>
    </row>
    <row r="126" spans="1:16" ht="15">
      <c r="A126" s="31">
        <v>108</v>
      </c>
      <c r="B126" s="58"/>
      <c r="C126" s="61"/>
      <c r="D126" s="61"/>
      <c r="E126" s="61"/>
      <c r="F126" s="60"/>
      <c r="G126" s="61"/>
      <c r="H126" s="61"/>
      <c r="I126" s="61"/>
      <c r="J126" s="61"/>
      <c r="K126" s="61"/>
      <c r="L126" s="61"/>
      <c r="M126" s="54">
        <f t="shared" si="10"/>
        <v>0</v>
      </c>
      <c r="N126" s="55">
        <f t="shared" si="11"/>
        <v>0</v>
      </c>
      <c r="O126" s="55">
        <f t="shared" si="12"/>
        <v>0</v>
      </c>
      <c r="P126">
        <f t="shared" si="13"/>
      </c>
    </row>
    <row r="127" spans="1:16" ht="15">
      <c r="A127" s="31">
        <v>109</v>
      </c>
      <c r="B127" s="58"/>
      <c r="C127" s="61"/>
      <c r="D127" s="61"/>
      <c r="E127" s="61"/>
      <c r="F127" s="60"/>
      <c r="G127" s="61"/>
      <c r="H127" s="61"/>
      <c r="I127" s="61"/>
      <c r="J127" s="61"/>
      <c r="K127" s="61"/>
      <c r="L127" s="61"/>
      <c r="M127" s="54">
        <f t="shared" si="10"/>
        <v>0</v>
      </c>
      <c r="N127" s="55">
        <f t="shared" si="11"/>
        <v>0</v>
      </c>
      <c r="O127" s="55">
        <f t="shared" si="12"/>
        <v>0</v>
      </c>
      <c r="P127">
        <f t="shared" si="13"/>
      </c>
    </row>
    <row r="128" spans="1:16" ht="15">
      <c r="A128" s="31">
        <v>110</v>
      </c>
      <c r="B128" s="58"/>
      <c r="C128" s="61"/>
      <c r="D128" s="61"/>
      <c r="E128" s="61"/>
      <c r="F128" s="60"/>
      <c r="G128" s="61"/>
      <c r="H128" s="61"/>
      <c r="I128" s="61"/>
      <c r="J128" s="61"/>
      <c r="K128" s="61"/>
      <c r="L128" s="61"/>
      <c r="M128" s="54">
        <f t="shared" si="10"/>
        <v>0</v>
      </c>
      <c r="N128" s="55">
        <f t="shared" si="11"/>
        <v>0</v>
      </c>
      <c r="O128" s="55">
        <f t="shared" si="12"/>
        <v>0</v>
      </c>
      <c r="P128">
        <f t="shared" si="13"/>
      </c>
    </row>
    <row r="129" spans="1:16" ht="15">
      <c r="A129" s="31">
        <v>111</v>
      </c>
      <c r="B129" s="58"/>
      <c r="C129" s="61"/>
      <c r="D129" s="61"/>
      <c r="E129" s="61"/>
      <c r="F129" s="60"/>
      <c r="G129" s="61"/>
      <c r="H129" s="61"/>
      <c r="I129" s="61"/>
      <c r="J129" s="61"/>
      <c r="K129" s="61"/>
      <c r="L129" s="61"/>
      <c r="M129" s="54">
        <f t="shared" si="10"/>
        <v>0</v>
      </c>
      <c r="N129" s="55">
        <f t="shared" si="11"/>
        <v>0</v>
      </c>
      <c r="O129" s="55">
        <f t="shared" si="12"/>
        <v>0</v>
      </c>
      <c r="P129">
        <f t="shared" si="13"/>
      </c>
    </row>
    <row r="130" spans="1:16" ht="15">
      <c r="A130" s="31">
        <v>112</v>
      </c>
      <c r="B130" s="58"/>
      <c r="C130" s="61"/>
      <c r="D130" s="61"/>
      <c r="E130" s="61"/>
      <c r="F130" s="60"/>
      <c r="G130" s="61"/>
      <c r="H130" s="61"/>
      <c r="I130" s="61"/>
      <c r="J130" s="61"/>
      <c r="K130" s="61"/>
      <c r="L130" s="61"/>
      <c r="M130" s="54">
        <f t="shared" si="10"/>
        <v>0</v>
      </c>
      <c r="N130" s="55">
        <f t="shared" si="11"/>
        <v>0</v>
      </c>
      <c r="O130" s="55">
        <f t="shared" si="12"/>
        <v>0</v>
      </c>
      <c r="P130">
        <f t="shared" si="13"/>
      </c>
    </row>
    <row r="131" spans="1:16" ht="15">
      <c r="A131" s="31">
        <v>113</v>
      </c>
      <c r="B131" s="58"/>
      <c r="C131" s="61"/>
      <c r="D131" s="61"/>
      <c r="E131" s="61"/>
      <c r="F131" s="60"/>
      <c r="G131" s="61"/>
      <c r="H131" s="61"/>
      <c r="I131" s="61"/>
      <c r="J131" s="61"/>
      <c r="K131" s="61"/>
      <c r="L131" s="61"/>
      <c r="M131" s="54">
        <f t="shared" si="10"/>
        <v>0</v>
      </c>
      <c r="N131" s="55">
        <f t="shared" si="11"/>
        <v>0</v>
      </c>
      <c r="O131" s="55">
        <f t="shared" si="12"/>
        <v>0</v>
      </c>
      <c r="P131">
        <f t="shared" si="13"/>
      </c>
    </row>
    <row r="132" spans="1:16" ht="15">
      <c r="A132" s="31">
        <v>114</v>
      </c>
      <c r="B132" s="58"/>
      <c r="C132" s="61"/>
      <c r="D132" s="61"/>
      <c r="E132" s="61"/>
      <c r="F132" s="60"/>
      <c r="G132" s="61"/>
      <c r="H132" s="61"/>
      <c r="I132" s="61"/>
      <c r="J132" s="61"/>
      <c r="K132" s="61"/>
      <c r="L132" s="61"/>
      <c r="M132" s="54">
        <f t="shared" si="10"/>
        <v>0</v>
      </c>
      <c r="N132" s="55">
        <f t="shared" si="11"/>
        <v>0</v>
      </c>
      <c r="O132" s="55">
        <f t="shared" si="12"/>
        <v>0</v>
      </c>
      <c r="P132">
        <f t="shared" si="13"/>
      </c>
    </row>
    <row r="133" spans="1:16" ht="15">
      <c r="A133" s="31">
        <v>115</v>
      </c>
      <c r="B133" s="58"/>
      <c r="C133" s="61"/>
      <c r="D133" s="61"/>
      <c r="E133" s="61"/>
      <c r="F133" s="60"/>
      <c r="G133" s="61"/>
      <c r="H133" s="61"/>
      <c r="I133" s="61"/>
      <c r="J133" s="61"/>
      <c r="K133" s="61"/>
      <c r="L133" s="61"/>
      <c r="M133" s="54">
        <f t="shared" si="10"/>
        <v>0</v>
      </c>
      <c r="N133" s="55">
        <f t="shared" si="11"/>
        <v>0</v>
      </c>
      <c r="O133" s="55">
        <f t="shared" si="12"/>
        <v>0</v>
      </c>
      <c r="P133">
        <f t="shared" si="13"/>
      </c>
    </row>
    <row r="134" spans="1:16" ht="15">
      <c r="A134" s="31">
        <v>116</v>
      </c>
      <c r="B134" s="58"/>
      <c r="C134" s="61"/>
      <c r="D134" s="61"/>
      <c r="E134" s="61"/>
      <c r="F134" s="60"/>
      <c r="G134" s="61"/>
      <c r="H134" s="61"/>
      <c r="I134" s="61"/>
      <c r="J134" s="61"/>
      <c r="K134" s="61"/>
      <c r="L134" s="61"/>
      <c r="M134" s="54">
        <f t="shared" si="10"/>
        <v>0</v>
      </c>
      <c r="N134" s="55">
        <f t="shared" si="11"/>
        <v>0</v>
      </c>
      <c r="O134" s="55">
        <f t="shared" si="12"/>
        <v>0</v>
      </c>
      <c r="P134">
        <f t="shared" si="13"/>
      </c>
    </row>
    <row r="135" spans="1:16" ht="15">
      <c r="A135" s="31">
        <v>117</v>
      </c>
      <c r="B135" s="58"/>
      <c r="C135" s="61"/>
      <c r="D135" s="61"/>
      <c r="E135" s="61"/>
      <c r="F135" s="60"/>
      <c r="G135" s="61"/>
      <c r="H135" s="61"/>
      <c r="I135" s="61"/>
      <c r="J135" s="61"/>
      <c r="K135" s="61"/>
      <c r="L135" s="61"/>
      <c r="M135" s="54">
        <f t="shared" si="10"/>
        <v>0</v>
      </c>
      <c r="N135" s="55">
        <f t="shared" si="11"/>
        <v>0</v>
      </c>
      <c r="O135" s="55">
        <f t="shared" si="12"/>
        <v>0</v>
      </c>
      <c r="P135">
        <f t="shared" si="13"/>
      </c>
    </row>
    <row r="136" spans="1:16" ht="15">
      <c r="A136" s="31">
        <v>118</v>
      </c>
      <c r="B136" s="58"/>
      <c r="C136" s="61"/>
      <c r="D136" s="61"/>
      <c r="E136" s="61"/>
      <c r="F136" s="60"/>
      <c r="G136" s="61"/>
      <c r="H136" s="61"/>
      <c r="I136" s="61"/>
      <c r="J136" s="61"/>
      <c r="K136" s="61"/>
      <c r="L136" s="61"/>
      <c r="M136" s="54">
        <f t="shared" si="10"/>
        <v>0</v>
      </c>
      <c r="N136" s="55">
        <f t="shared" si="11"/>
        <v>0</v>
      </c>
      <c r="O136" s="55">
        <f t="shared" si="12"/>
        <v>0</v>
      </c>
      <c r="P136">
        <f t="shared" si="13"/>
      </c>
    </row>
    <row r="137" spans="1:16" ht="15">
      <c r="A137" s="31">
        <v>119</v>
      </c>
      <c r="B137" s="58"/>
      <c r="C137" s="61"/>
      <c r="D137" s="61"/>
      <c r="E137" s="61"/>
      <c r="F137" s="60"/>
      <c r="G137" s="61"/>
      <c r="H137" s="61"/>
      <c r="I137" s="61"/>
      <c r="J137" s="61"/>
      <c r="K137" s="61"/>
      <c r="L137" s="61"/>
      <c r="M137" s="54">
        <f t="shared" si="10"/>
        <v>0</v>
      </c>
      <c r="N137" s="55">
        <f t="shared" si="11"/>
        <v>0</v>
      </c>
      <c r="O137" s="55">
        <f t="shared" si="12"/>
        <v>0</v>
      </c>
      <c r="P137">
        <f t="shared" si="13"/>
      </c>
    </row>
    <row r="138" spans="1:16" ht="15">
      <c r="A138" s="31">
        <v>120</v>
      </c>
      <c r="B138" s="58"/>
      <c r="C138" s="61"/>
      <c r="D138" s="61"/>
      <c r="E138" s="61"/>
      <c r="F138" s="60"/>
      <c r="G138" s="61"/>
      <c r="H138" s="61"/>
      <c r="I138" s="61"/>
      <c r="J138" s="61"/>
      <c r="K138" s="61"/>
      <c r="L138" s="61"/>
      <c r="M138" s="54">
        <f t="shared" si="10"/>
        <v>0</v>
      </c>
      <c r="N138" s="55">
        <f t="shared" si="11"/>
        <v>0</v>
      </c>
      <c r="O138" s="55">
        <f t="shared" si="12"/>
        <v>0</v>
      </c>
      <c r="P138">
        <f t="shared" si="13"/>
      </c>
    </row>
    <row r="139" spans="1:16" ht="15">
      <c r="A139" s="31">
        <v>121</v>
      </c>
      <c r="B139" s="58"/>
      <c r="C139" s="61"/>
      <c r="D139" s="61"/>
      <c r="E139" s="61"/>
      <c r="F139" s="60"/>
      <c r="G139" s="61"/>
      <c r="H139" s="61"/>
      <c r="I139" s="61"/>
      <c r="J139" s="61"/>
      <c r="K139" s="61"/>
      <c r="L139" s="61"/>
      <c r="M139" s="54">
        <f t="shared" si="10"/>
        <v>0</v>
      </c>
      <c r="N139" s="55">
        <f t="shared" si="11"/>
        <v>0</v>
      </c>
      <c r="O139" s="55">
        <f t="shared" si="12"/>
        <v>0</v>
      </c>
      <c r="P139">
        <f t="shared" si="13"/>
      </c>
    </row>
    <row r="140" spans="1:16" ht="15">
      <c r="A140" s="31">
        <v>122</v>
      </c>
      <c r="B140" s="58"/>
      <c r="C140" s="61"/>
      <c r="D140" s="61"/>
      <c r="E140" s="61"/>
      <c r="F140" s="60"/>
      <c r="G140" s="61"/>
      <c r="H140" s="61"/>
      <c r="I140" s="61"/>
      <c r="J140" s="61"/>
      <c r="K140" s="61"/>
      <c r="L140" s="61"/>
      <c r="M140" s="54">
        <f t="shared" si="10"/>
        <v>0</v>
      </c>
      <c r="N140" s="55">
        <f t="shared" si="11"/>
        <v>0</v>
      </c>
      <c r="O140" s="55">
        <f t="shared" si="12"/>
        <v>0</v>
      </c>
      <c r="P140">
        <f t="shared" si="13"/>
      </c>
    </row>
    <row r="141" spans="1:16" ht="15">
      <c r="A141" s="31">
        <v>123</v>
      </c>
      <c r="B141" s="58"/>
      <c r="C141" s="61"/>
      <c r="D141" s="61"/>
      <c r="E141" s="61"/>
      <c r="F141" s="60"/>
      <c r="G141" s="61"/>
      <c r="H141" s="61"/>
      <c r="I141" s="61"/>
      <c r="J141" s="61"/>
      <c r="K141" s="61"/>
      <c r="L141" s="61"/>
      <c r="M141" s="54">
        <f t="shared" si="10"/>
        <v>0</v>
      </c>
      <c r="N141" s="55">
        <f t="shared" si="11"/>
        <v>0</v>
      </c>
      <c r="O141" s="55">
        <f t="shared" si="12"/>
        <v>0</v>
      </c>
      <c r="P141">
        <f t="shared" si="13"/>
      </c>
    </row>
    <row r="142" spans="1:16" ht="15">
      <c r="A142" s="31">
        <v>124</v>
      </c>
      <c r="B142" s="58"/>
      <c r="C142" s="61"/>
      <c r="D142" s="61"/>
      <c r="E142" s="61"/>
      <c r="F142" s="60"/>
      <c r="G142" s="61"/>
      <c r="H142" s="61"/>
      <c r="I142" s="61"/>
      <c r="J142" s="61"/>
      <c r="K142" s="61"/>
      <c r="L142" s="61"/>
      <c r="M142" s="54">
        <f t="shared" si="10"/>
        <v>0</v>
      </c>
      <c r="N142" s="55">
        <f t="shared" si="11"/>
        <v>0</v>
      </c>
      <c r="O142" s="55">
        <f t="shared" si="12"/>
        <v>0</v>
      </c>
      <c r="P142">
        <f t="shared" si="13"/>
      </c>
    </row>
    <row r="143" spans="1:16" ht="15">
      <c r="A143" s="31">
        <v>125</v>
      </c>
      <c r="B143" s="58"/>
      <c r="C143" s="61"/>
      <c r="D143" s="61"/>
      <c r="E143" s="61"/>
      <c r="F143" s="60"/>
      <c r="G143" s="61"/>
      <c r="H143" s="61"/>
      <c r="I143" s="61"/>
      <c r="J143" s="61"/>
      <c r="K143" s="61"/>
      <c r="L143" s="61"/>
      <c r="M143" s="54">
        <f t="shared" si="10"/>
        <v>0</v>
      </c>
      <c r="N143" s="55">
        <f t="shared" si="11"/>
        <v>0</v>
      </c>
      <c r="O143" s="55">
        <f t="shared" si="12"/>
        <v>0</v>
      </c>
      <c r="P143">
        <f t="shared" si="13"/>
      </c>
    </row>
    <row r="144" spans="1:16" ht="15">
      <c r="A144" s="31">
        <v>126</v>
      </c>
      <c r="B144" s="58"/>
      <c r="C144" s="61"/>
      <c r="D144" s="61"/>
      <c r="E144" s="61"/>
      <c r="F144" s="60"/>
      <c r="G144" s="61"/>
      <c r="H144" s="61"/>
      <c r="I144" s="61"/>
      <c r="J144" s="61"/>
      <c r="K144" s="61"/>
      <c r="L144" s="61"/>
      <c r="M144" s="54">
        <f t="shared" si="10"/>
        <v>0</v>
      </c>
      <c r="N144" s="55">
        <f t="shared" si="11"/>
        <v>0</v>
      </c>
      <c r="O144" s="55">
        <f t="shared" si="12"/>
        <v>0</v>
      </c>
      <c r="P144">
        <f t="shared" si="13"/>
      </c>
    </row>
    <row r="145" spans="1:16" ht="15">
      <c r="A145" s="31">
        <v>127</v>
      </c>
      <c r="B145" s="58"/>
      <c r="C145" s="61"/>
      <c r="D145" s="61"/>
      <c r="E145" s="61"/>
      <c r="F145" s="60"/>
      <c r="G145" s="61"/>
      <c r="H145" s="61"/>
      <c r="I145" s="61"/>
      <c r="J145" s="61"/>
      <c r="K145" s="61"/>
      <c r="L145" s="61"/>
      <c r="M145" s="54">
        <f t="shared" si="10"/>
        <v>0</v>
      </c>
      <c r="N145" s="55">
        <f t="shared" si="11"/>
        <v>0</v>
      </c>
      <c r="O145" s="55">
        <f t="shared" si="12"/>
        <v>0</v>
      </c>
      <c r="P145">
        <f t="shared" si="13"/>
      </c>
    </row>
    <row r="146" spans="1:16" ht="15">
      <c r="A146" s="31">
        <v>128</v>
      </c>
      <c r="B146" s="58"/>
      <c r="C146" s="61"/>
      <c r="D146" s="61"/>
      <c r="E146" s="61"/>
      <c r="F146" s="60"/>
      <c r="G146" s="61"/>
      <c r="H146" s="61"/>
      <c r="I146" s="61"/>
      <c r="J146" s="61"/>
      <c r="K146" s="61"/>
      <c r="L146" s="61"/>
      <c r="M146" s="54">
        <f t="shared" si="10"/>
        <v>0</v>
      </c>
      <c r="N146" s="55">
        <f t="shared" si="11"/>
        <v>0</v>
      </c>
      <c r="O146" s="55">
        <f t="shared" si="12"/>
        <v>0</v>
      </c>
      <c r="P146">
        <f t="shared" si="13"/>
      </c>
    </row>
    <row r="147" spans="1:16" ht="15">
      <c r="A147" s="31">
        <v>129</v>
      </c>
      <c r="B147" s="58"/>
      <c r="C147" s="61"/>
      <c r="D147" s="61"/>
      <c r="E147" s="61"/>
      <c r="F147" s="60"/>
      <c r="G147" s="61"/>
      <c r="H147" s="61"/>
      <c r="I147" s="61"/>
      <c r="J147" s="61"/>
      <c r="K147" s="61"/>
      <c r="L147" s="61"/>
      <c r="M147" s="54">
        <f t="shared" si="10"/>
        <v>0</v>
      </c>
      <c r="N147" s="55">
        <f t="shared" si="11"/>
        <v>0</v>
      </c>
      <c r="O147" s="55">
        <f t="shared" si="12"/>
        <v>0</v>
      </c>
      <c r="P147">
        <f t="shared" si="13"/>
      </c>
    </row>
    <row r="148" spans="1:16" ht="15">
      <c r="A148" s="31">
        <v>130</v>
      </c>
      <c r="B148" s="58"/>
      <c r="C148" s="61"/>
      <c r="D148" s="61"/>
      <c r="E148" s="61"/>
      <c r="F148" s="60"/>
      <c r="G148" s="61"/>
      <c r="H148" s="61"/>
      <c r="I148" s="61"/>
      <c r="J148" s="61"/>
      <c r="K148" s="61"/>
      <c r="L148" s="61"/>
      <c r="M148" s="54">
        <f aca="true" t="shared" si="14" ref="M148:M211">IF((F148-L148)=0,0,(G148+H148+I148)/(F148-L148)*100)</f>
        <v>0</v>
      </c>
      <c r="N148" s="55">
        <f aca="true" t="shared" si="15" ref="N148:N211">IF((F148-L148)=0,0,(G148+H148)/(F148-L148)*100)</f>
        <v>0</v>
      </c>
      <c r="O148" s="55">
        <f aca="true" t="shared" si="16" ref="O148:O211">IF((F148-L148)=0,0,(5*G148+4*H148+3*I148+2*(J148+K148))/(F148-L148))</f>
        <v>0</v>
      </c>
      <c r="P148">
        <f aca="true" t="shared" si="17" ref="P148:P211">TRIM(B148)</f>
      </c>
    </row>
    <row r="149" spans="1:16" ht="15">
      <c r="A149" s="31">
        <v>131</v>
      </c>
      <c r="B149" s="58"/>
      <c r="C149" s="61"/>
      <c r="D149" s="61"/>
      <c r="E149" s="61"/>
      <c r="F149" s="60"/>
      <c r="G149" s="61"/>
      <c r="H149" s="61"/>
      <c r="I149" s="61"/>
      <c r="J149" s="61"/>
      <c r="K149" s="61"/>
      <c r="L149" s="61"/>
      <c r="M149" s="54">
        <f t="shared" si="14"/>
        <v>0</v>
      </c>
      <c r="N149" s="55">
        <f t="shared" si="15"/>
        <v>0</v>
      </c>
      <c r="O149" s="55">
        <f t="shared" si="16"/>
        <v>0</v>
      </c>
      <c r="P149">
        <f t="shared" si="17"/>
      </c>
    </row>
    <row r="150" spans="1:16" ht="15">
      <c r="A150" s="31">
        <v>132</v>
      </c>
      <c r="B150" s="58"/>
      <c r="C150" s="61"/>
      <c r="D150" s="61"/>
      <c r="E150" s="61"/>
      <c r="F150" s="60"/>
      <c r="G150" s="61"/>
      <c r="H150" s="61"/>
      <c r="I150" s="61"/>
      <c r="J150" s="61"/>
      <c r="K150" s="61"/>
      <c r="L150" s="61"/>
      <c r="M150" s="54">
        <f t="shared" si="14"/>
        <v>0</v>
      </c>
      <c r="N150" s="55">
        <f t="shared" si="15"/>
        <v>0</v>
      </c>
      <c r="O150" s="55">
        <f t="shared" si="16"/>
        <v>0</v>
      </c>
      <c r="P150">
        <f t="shared" si="17"/>
      </c>
    </row>
    <row r="151" spans="1:16" ht="15">
      <c r="A151" s="31">
        <v>133</v>
      </c>
      <c r="B151" s="58"/>
      <c r="C151" s="61"/>
      <c r="D151" s="61"/>
      <c r="E151" s="61"/>
      <c r="F151" s="60"/>
      <c r="G151" s="61"/>
      <c r="H151" s="61"/>
      <c r="I151" s="61"/>
      <c r="J151" s="61"/>
      <c r="K151" s="61"/>
      <c r="L151" s="61"/>
      <c r="M151" s="54">
        <f t="shared" si="14"/>
        <v>0</v>
      </c>
      <c r="N151" s="55">
        <f t="shared" si="15"/>
        <v>0</v>
      </c>
      <c r="O151" s="55">
        <f t="shared" si="16"/>
        <v>0</v>
      </c>
      <c r="P151">
        <f t="shared" si="17"/>
      </c>
    </row>
    <row r="152" spans="1:16" ht="15">
      <c r="A152" s="31">
        <v>134</v>
      </c>
      <c r="B152" s="58"/>
      <c r="C152" s="61"/>
      <c r="D152" s="61"/>
      <c r="E152" s="61"/>
      <c r="F152" s="60"/>
      <c r="G152" s="61"/>
      <c r="H152" s="61"/>
      <c r="I152" s="61"/>
      <c r="J152" s="61"/>
      <c r="K152" s="61"/>
      <c r="L152" s="61"/>
      <c r="M152" s="54">
        <f t="shared" si="14"/>
        <v>0</v>
      </c>
      <c r="N152" s="55">
        <f t="shared" si="15"/>
        <v>0</v>
      </c>
      <c r="O152" s="55">
        <f t="shared" si="16"/>
        <v>0</v>
      </c>
      <c r="P152">
        <f t="shared" si="17"/>
      </c>
    </row>
    <row r="153" spans="1:16" ht="15">
      <c r="A153" s="31">
        <v>135</v>
      </c>
      <c r="B153" s="58"/>
      <c r="C153" s="61"/>
      <c r="D153" s="61"/>
      <c r="E153" s="61"/>
      <c r="F153" s="60"/>
      <c r="G153" s="61"/>
      <c r="H153" s="61"/>
      <c r="I153" s="61"/>
      <c r="J153" s="61"/>
      <c r="K153" s="61"/>
      <c r="L153" s="61"/>
      <c r="M153" s="54">
        <f t="shared" si="14"/>
        <v>0</v>
      </c>
      <c r="N153" s="55">
        <f t="shared" si="15"/>
        <v>0</v>
      </c>
      <c r="O153" s="55">
        <f t="shared" si="16"/>
        <v>0</v>
      </c>
      <c r="P153">
        <f t="shared" si="17"/>
      </c>
    </row>
    <row r="154" spans="1:16" ht="15">
      <c r="A154" s="31">
        <v>136</v>
      </c>
      <c r="B154" s="58"/>
      <c r="C154" s="61"/>
      <c r="D154" s="61"/>
      <c r="E154" s="61"/>
      <c r="F154" s="60"/>
      <c r="G154" s="61"/>
      <c r="H154" s="61"/>
      <c r="I154" s="61"/>
      <c r="J154" s="61"/>
      <c r="K154" s="61"/>
      <c r="L154" s="61"/>
      <c r="M154" s="54">
        <f t="shared" si="14"/>
        <v>0</v>
      </c>
      <c r="N154" s="55">
        <f t="shared" si="15"/>
        <v>0</v>
      </c>
      <c r="O154" s="55">
        <f t="shared" si="16"/>
        <v>0</v>
      </c>
      <c r="P154">
        <f t="shared" si="17"/>
      </c>
    </row>
    <row r="155" spans="1:16" ht="15">
      <c r="A155" s="31">
        <v>137</v>
      </c>
      <c r="B155" s="58"/>
      <c r="C155" s="61"/>
      <c r="D155" s="61"/>
      <c r="E155" s="61"/>
      <c r="F155" s="60"/>
      <c r="G155" s="61"/>
      <c r="H155" s="61"/>
      <c r="I155" s="61"/>
      <c r="J155" s="61"/>
      <c r="K155" s="61"/>
      <c r="L155" s="61"/>
      <c r="M155" s="54">
        <f t="shared" si="14"/>
        <v>0</v>
      </c>
      <c r="N155" s="55">
        <f t="shared" si="15"/>
        <v>0</v>
      </c>
      <c r="O155" s="55">
        <f t="shared" si="16"/>
        <v>0</v>
      </c>
      <c r="P155">
        <f t="shared" si="17"/>
      </c>
    </row>
    <row r="156" spans="1:16" ht="15">
      <c r="A156" s="31">
        <v>138</v>
      </c>
      <c r="B156" s="58"/>
      <c r="C156" s="61"/>
      <c r="D156" s="61"/>
      <c r="E156" s="61"/>
      <c r="F156" s="60"/>
      <c r="G156" s="61"/>
      <c r="H156" s="61"/>
      <c r="I156" s="61"/>
      <c r="J156" s="61"/>
      <c r="K156" s="61"/>
      <c r="L156" s="61"/>
      <c r="M156" s="54">
        <f t="shared" si="14"/>
        <v>0</v>
      </c>
      <c r="N156" s="55">
        <f t="shared" si="15"/>
        <v>0</v>
      </c>
      <c r="O156" s="55">
        <f t="shared" si="16"/>
        <v>0</v>
      </c>
      <c r="P156">
        <f t="shared" si="17"/>
      </c>
    </row>
    <row r="157" spans="1:16" ht="15">
      <c r="A157" s="31">
        <v>139</v>
      </c>
      <c r="B157" s="58"/>
      <c r="C157" s="61"/>
      <c r="D157" s="61"/>
      <c r="E157" s="61"/>
      <c r="F157" s="60"/>
      <c r="G157" s="61"/>
      <c r="H157" s="61"/>
      <c r="I157" s="61"/>
      <c r="J157" s="61"/>
      <c r="K157" s="61"/>
      <c r="L157" s="61"/>
      <c r="M157" s="54">
        <f t="shared" si="14"/>
        <v>0</v>
      </c>
      <c r="N157" s="55">
        <f t="shared" si="15"/>
        <v>0</v>
      </c>
      <c r="O157" s="55">
        <f t="shared" si="16"/>
        <v>0</v>
      </c>
      <c r="P157">
        <f t="shared" si="17"/>
      </c>
    </row>
    <row r="158" spans="1:16" ht="15">
      <c r="A158" s="31">
        <v>140</v>
      </c>
      <c r="B158" s="58"/>
      <c r="C158" s="61"/>
      <c r="D158" s="61"/>
      <c r="E158" s="61"/>
      <c r="F158" s="60"/>
      <c r="G158" s="61"/>
      <c r="H158" s="61"/>
      <c r="I158" s="61"/>
      <c r="J158" s="61"/>
      <c r="K158" s="61"/>
      <c r="L158" s="61"/>
      <c r="M158" s="54">
        <f t="shared" si="14"/>
        <v>0</v>
      </c>
      <c r="N158" s="55">
        <f t="shared" si="15"/>
        <v>0</v>
      </c>
      <c r="O158" s="55">
        <f t="shared" si="16"/>
        <v>0</v>
      </c>
      <c r="P158">
        <f t="shared" si="17"/>
      </c>
    </row>
    <row r="159" spans="1:16" ht="15">
      <c r="A159" s="31">
        <v>141</v>
      </c>
      <c r="B159" s="58"/>
      <c r="C159" s="61"/>
      <c r="D159" s="61"/>
      <c r="E159" s="61"/>
      <c r="F159" s="60"/>
      <c r="G159" s="61"/>
      <c r="H159" s="61"/>
      <c r="I159" s="61"/>
      <c r="J159" s="61"/>
      <c r="K159" s="61"/>
      <c r="L159" s="61"/>
      <c r="M159" s="54">
        <f t="shared" si="14"/>
        <v>0</v>
      </c>
      <c r="N159" s="55">
        <f t="shared" si="15"/>
        <v>0</v>
      </c>
      <c r="O159" s="55">
        <f t="shared" si="16"/>
        <v>0</v>
      </c>
      <c r="P159">
        <f t="shared" si="17"/>
      </c>
    </row>
    <row r="160" spans="1:16" ht="15">
      <c r="A160" s="31">
        <v>142</v>
      </c>
      <c r="B160" s="58"/>
      <c r="C160" s="61"/>
      <c r="D160" s="61"/>
      <c r="E160" s="61"/>
      <c r="F160" s="60"/>
      <c r="G160" s="61"/>
      <c r="H160" s="61"/>
      <c r="I160" s="61"/>
      <c r="J160" s="61"/>
      <c r="K160" s="61"/>
      <c r="L160" s="61"/>
      <c r="M160" s="54">
        <f t="shared" si="14"/>
        <v>0</v>
      </c>
      <c r="N160" s="55">
        <f t="shared" si="15"/>
        <v>0</v>
      </c>
      <c r="O160" s="55">
        <f t="shared" si="16"/>
        <v>0</v>
      </c>
      <c r="P160">
        <f t="shared" si="17"/>
      </c>
    </row>
    <row r="161" spans="1:16" ht="15">
      <c r="A161" s="31">
        <v>143</v>
      </c>
      <c r="B161" s="58"/>
      <c r="C161" s="61"/>
      <c r="D161" s="61"/>
      <c r="E161" s="61"/>
      <c r="F161" s="60"/>
      <c r="G161" s="61"/>
      <c r="H161" s="61"/>
      <c r="I161" s="61"/>
      <c r="J161" s="61"/>
      <c r="K161" s="61"/>
      <c r="L161" s="61"/>
      <c r="M161" s="54">
        <f t="shared" si="14"/>
        <v>0</v>
      </c>
      <c r="N161" s="55">
        <f t="shared" si="15"/>
        <v>0</v>
      </c>
      <c r="O161" s="55">
        <f t="shared" si="16"/>
        <v>0</v>
      </c>
      <c r="P161">
        <f t="shared" si="17"/>
      </c>
    </row>
    <row r="162" spans="1:16" ht="15">
      <c r="A162" s="31">
        <v>144</v>
      </c>
      <c r="B162" s="58"/>
      <c r="C162" s="61"/>
      <c r="D162" s="61"/>
      <c r="E162" s="61"/>
      <c r="F162" s="60"/>
      <c r="G162" s="61"/>
      <c r="H162" s="61"/>
      <c r="I162" s="61"/>
      <c r="J162" s="61"/>
      <c r="K162" s="61"/>
      <c r="L162" s="61"/>
      <c r="M162" s="54">
        <f t="shared" si="14"/>
        <v>0</v>
      </c>
      <c r="N162" s="55">
        <f t="shared" si="15"/>
        <v>0</v>
      </c>
      <c r="O162" s="55">
        <f t="shared" si="16"/>
        <v>0</v>
      </c>
      <c r="P162">
        <f t="shared" si="17"/>
      </c>
    </row>
    <row r="163" spans="1:16" ht="15">
      <c r="A163" s="31">
        <v>145</v>
      </c>
      <c r="B163" s="58"/>
      <c r="C163" s="61"/>
      <c r="D163" s="61"/>
      <c r="E163" s="61"/>
      <c r="F163" s="60"/>
      <c r="G163" s="61"/>
      <c r="H163" s="61"/>
      <c r="I163" s="61"/>
      <c r="J163" s="61"/>
      <c r="K163" s="61"/>
      <c r="L163" s="61"/>
      <c r="M163" s="54">
        <f t="shared" si="14"/>
        <v>0</v>
      </c>
      <c r="N163" s="55">
        <f t="shared" si="15"/>
        <v>0</v>
      </c>
      <c r="O163" s="55">
        <f t="shared" si="16"/>
        <v>0</v>
      </c>
      <c r="P163">
        <f t="shared" si="17"/>
      </c>
    </row>
    <row r="164" spans="1:16" ht="15">
      <c r="A164" s="31">
        <v>146</v>
      </c>
      <c r="B164" s="58"/>
      <c r="C164" s="61"/>
      <c r="D164" s="61"/>
      <c r="E164" s="61"/>
      <c r="F164" s="60"/>
      <c r="G164" s="61"/>
      <c r="H164" s="61"/>
      <c r="I164" s="61"/>
      <c r="J164" s="61"/>
      <c r="K164" s="61"/>
      <c r="L164" s="61"/>
      <c r="M164" s="54">
        <f t="shared" si="14"/>
        <v>0</v>
      </c>
      <c r="N164" s="55">
        <f t="shared" si="15"/>
        <v>0</v>
      </c>
      <c r="O164" s="55">
        <f t="shared" si="16"/>
        <v>0</v>
      </c>
      <c r="P164">
        <f t="shared" si="17"/>
      </c>
    </row>
    <row r="165" spans="1:16" ht="15">
      <c r="A165" s="31">
        <v>147</v>
      </c>
      <c r="B165" s="58"/>
      <c r="C165" s="61"/>
      <c r="D165" s="61"/>
      <c r="E165" s="61"/>
      <c r="F165" s="60"/>
      <c r="G165" s="61"/>
      <c r="H165" s="61"/>
      <c r="I165" s="61"/>
      <c r="J165" s="61"/>
      <c r="K165" s="61"/>
      <c r="L165" s="61"/>
      <c r="M165" s="54">
        <f t="shared" si="14"/>
        <v>0</v>
      </c>
      <c r="N165" s="55">
        <f t="shared" si="15"/>
        <v>0</v>
      </c>
      <c r="O165" s="55">
        <f t="shared" si="16"/>
        <v>0</v>
      </c>
      <c r="P165">
        <f t="shared" si="17"/>
      </c>
    </row>
    <row r="166" spans="1:16" ht="15">
      <c r="A166" s="31">
        <v>148</v>
      </c>
      <c r="B166" s="58"/>
      <c r="C166" s="61"/>
      <c r="D166" s="61"/>
      <c r="E166" s="61"/>
      <c r="F166" s="60"/>
      <c r="G166" s="61"/>
      <c r="H166" s="61"/>
      <c r="I166" s="61"/>
      <c r="J166" s="61"/>
      <c r="K166" s="61"/>
      <c r="L166" s="61"/>
      <c r="M166" s="54">
        <f t="shared" si="14"/>
        <v>0</v>
      </c>
      <c r="N166" s="55">
        <f t="shared" si="15"/>
        <v>0</v>
      </c>
      <c r="O166" s="55">
        <f t="shared" si="16"/>
        <v>0</v>
      </c>
      <c r="P166">
        <f t="shared" si="17"/>
      </c>
    </row>
    <row r="167" spans="1:16" ht="15">
      <c r="A167" s="31">
        <v>149</v>
      </c>
      <c r="B167" s="58"/>
      <c r="C167" s="61"/>
      <c r="D167" s="61"/>
      <c r="E167" s="61"/>
      <c r="F167" s="60"/>
      <c r="G167" s="61"/>
      <c r="H167" s="61"/>
      <c r="I167" s="61"/>
      <c r="J167" s="61"/>
      <c r="K167" s="61"/>
      <c r="L167" s="61"/>
      <c r="M167" s="54">
        <f t="shared" si="14"/>
        <v>0</v>
      </c>
      <c r="N167" s="55">
        <f t="shared" si="15"/>
        <v>0</v>
      </c>
      <c r="O167" s="55">
        <f t="shared" si="16"/>
        <v>0</v>
      </c>
      <c r="P167">
        <f t="shared" si="17"/>
      </c>
    </row>
    <row r="168" spans="1:16" ht="15">
      <c r="A168" s="31">
        <v>150</v>
      </c>
      <c r="B168" s="58"/>
      <c r="C168" s="61"/>
      <c r="D168" s="61"/>
      <c r="E168" s="61"/>
      <c r="F168" s="60"/>
      <c r="G168" s="61"/>
      <c r="H168" s="61"/>
      <c r="I168" s="61"/>
      <c r="J168" s="61"/>
      <c r="K168" s="61"/>
      <c r="L168" s="61"/>
      <c r="M168" s="54">
        <f t="shared" si="14"/>
        <v>0</v>
      </c>
      <c r="N168" s="55">
        <f t="shared" si="15"/>
        <v>0</v>
      </c>
      <c r="O168" s="55">
        <f t="shared" si="16"/>
        <v>0</v>
      </c>
      <c r="P168">
        <f t="shared" si="17"/>
      </c>
    </row>
    <row r="169" spans="1:16" ht="15">
      <c r="A169" s="31">
        <v>151</v>
      </c>
      <c r="B169" s="58"/>
      <c r="C169" s="61"/>
      <c r="D169" s="61"/>
      <c r="E169" s="61"/>
      <c r="F169" s="60"/>
      <c r="G169" s="61"/>
      <c r="H169" s="61"/>
      <c r="I169" s="61"/>
      <c r="J169" s="61"/>
      <c r="K169" s="61"/>
      <c r="L169" s="61"/>
      <c r="M169" s="54">
        <f t="shared" si="14"/>
        <v>0</v>
      </c>
      <c r="N169" s="55">
        <f t="shared" si="15"/>
        <v>0</v>
      </c>
      <c r="O169" s="55">
        <f t="shared" si="16"/>
        <v>0</v>
      </c>
      <c r="P169">
        <f t="shared" si="17"/>
      </c>
    </row>
    <row r="170" spans="1:16" ht="15">
      <c r="A170" s="31">
        <v>152</v>
      </c>
      <c r="B170" s="58"/>
      <c r="C170" s="61"/>
      <c r="D170" s="61"/>
      <c r="E170" s="61"/>
      <c r="F170" s="60"/>
      <c r="G170" s="61"/>
      <c r="H170" s="61"/>
      <c r="I170" s="61"/>
      <c r="J170" s="61"/>
      <c r="K170" s="61"/>
      <c r="L170" s="61"/>
      <c r="M170" s="54">
        <f t="shared" si="14"/>
        <v>0</v>
      </c>
      <c r="N170" s="55">
        <f t="shared" si="15"/>
        <v>0</v>
      </c>
      <c r="O170" s="55">
        <f t="shared" si="16"/>
        <v>0</v>
      </c>
      <c r="P170">
        <f t="shared" si="17"/>
      </c>
    </row>
    <row r="171" spans="1:16" ht="15">
      <c r="A171" s="31">
        <v>153</v>
      </c>
      <c r="B171" s="58"/>
      <c r="C171" s="61"/>
      <c r="D171" s="61"/>
      <c r="E171" s="61"/>
      <c r="F171" s="60"/>
      <c r="G171" s="61"/>
      <c r="H171" s="61"/>
      <c r="I171" s="61"/>
      <c r="J171" s="61"/>
      <c r="K171" s="61"/>
      <c r="L171" s="61"/>
      <c r="M171" s="54">
        <f t="shared" si="14"/>
        <v>0</v>
      </c>
      <c r="N171" s="55">
        <f t="shared" si="15"/>
        <v>0</v>
      </c>
      <c r="O171" s="55">
        <f t="shared" si="16"/>
        <v>0</v>
      </c>
      <c r="P171">
        <f t="shared" si="17"/>
      </c>
    </row>
    <row r="172" spans="1:16" ht="15">
      <c r="A172" s="31">
        <v>154</v>
      </c>
      <c r="B172" s="58"/>
      <c r="C172" s="61"/>
      <c r="D172" s="61"/>
      <c r="E172" s="61"/>
      <c r="F172" s="60"/>
      <c r="G172" s="61"/>
      <c r="H172" s="61"/>
      <c r="I172" s="61"/>
      <c r="J172" s="61"/>
      <c r="K172" s="61"/>
      <c r="L172" s="61"/>
      <c r="M172" s="54">
        <f t="shared" si="14"/>
        <v>0</v>
      </c>
      <c r="N172" s="55">
        <f t="shared" si="15"/>
        <v>0</v>
      </c>
      <c r="O172" s="55">
        <f t="shared" si="16"/>
        <v>0</v>
      </c>
      <c r="P172">
        <f t="shared" si="17"/>
      </c>
    </row>
    <row r="173" spans="1:16" ht="15">
      <c r="A173" s="31">
        <v>155</v>
      </c>
      <c r="B173" s="58"/>
      <c r="C173" s="61"/>
      <c r="D173" s="61"/>
      <c r="E173" s="61"/>
      <c r="F173" s="60"/>
      <c r="G173" s="61"/>
      <c r="H173" s="61"/>
      <c r="I173" s="61"/>
      <c r="J173" s="61"/>
      <c r="K173" s="61"/>
      <c r="L173" s="61"/>
      <c r="M173" s="54">
        <f t="shared" si="14"/>
        <v>0</v>
      </c>
      <c r="N173" s="55">
        <f t="shared" si="15"/>
        <v>0</v>
      </c>
      <c r="O173" s="55">
        <f t="shared" si="16"/>
        <v>0</v>
      </c>
      <c r="P173">
        <f t="shared" si="17"/>
      </c>
    </row>
    <row r="174" spans="1:16" ht="15">
      <c r="A174" s="31">
        <v>156</v>
      </c>
      <c r="B174" s="58"/>
      <c r="C174" s="61"/>
      <c r="D174" s="61"/>
      <c r="E174" s="61"/>
      <c r="F174" s="60"/>
      <c r="G174" s="61"/>
      <c r="H174" s="61"/>
      <c r="I174" s="61"/>
      <c r="J174" s="61"/>
      <c r="K174" s="61"/>
      <c r="L174" s="61"/>
      <c r="M174" s="54">
        <f t="shared" si="14"/>
        <v>0</v>
      </c>
      <c r="N174" s="55">
        <f t="shared" si="15"/>
        <v>0</v>
      </c>
      <c r="O174" s="55">
        <f t="shared" si="16"/>
        <v>0</v>
      </c>
      <c r="P174">
        <f t="shared" si="17"/>
      </c>
    </row>
    <row r="175" spans="1:16" ht="15">
      <c r="A175" s="31">
        <v>157</v>
      </c>
      <c r="B175" s="58"/>
      <c r="C175" s="61"/>
      <c r="D175" s="61"/>
      <c r="E175" s="61"/>
      <c r="F175" s="60"/>
      <c r="G175" s="61"/>
      <c r="H175" s="61"/>
      <c r="I175" s="61"/>
      <c r="J175" s="61"/>
      <c r="K175" s="61"/>
      <c r="L175" s="61"/>
      <c r="M175" s="54">
        <f t="shared" si="14"/>
        <v>0</v>
      </c>
      <c r="N175" s="55">
        <f t="shared" si="15"/>
        <v>0</v>
      </c>
      <c r="O175" s="55">
        <f t="shared" si="16"/>
        <v>0</v>
      </c>
      <c r="P175">
        <f t="shared" si="17"/>
      </c>
    </row>
    <row r="176" spans="1:16" ht="15">
      <c r="A176" s="31">
        <v>158</v>
      </c>
      <c r="B176" s="58"/>
      <c r="C176" s="61"/>
      <c r="D176" s="61"/>
      <c r="E176" s="61"/>
      <c r="F176" s="60"/>
      <c r="G176" s="61"/>
      <c r="H176" s="61"/>
      <c r="I176" s="61"/>
      <c r="J176" s="61"/>
      <c r="K176" s="61"/>
      <c r="L176" s="61"/>
      <c r="M176" s="54">
        <f t="shared" si="14"/>
        <v>0</v>
      </c>
      <c r="N176" s="55">
        <f t="shared" si="15"/>
        <v>0</v>
      </c>
      <c r="O176" s="55">
        <f t="shared" si="16"/>
        <v>0</v>
      </c>
      <c r="P176">
        <f t="shared" si="17"/>
      </c>
    </row>
    <row r="177" spans="1:16" ht="15">
      <c r="A177" s="31">
        <v>159</v>
      </c>
      <c r="B177" s="58"/>
      <c r="C177" s="61"/>
      <c r="D177" s="61"/>
      <c r="E177" s="61"/>
      <c r="F177" s="60"/>
      <c r="G177" s="61"/>
      <c r="H177" s="61"/>
      <c r="I177" s="61"/>
      <c r="J177" s="61"/>
      <c r="K177" s="61"/>
      <c r="L177" s="61"/>
      <c r="M177" s="54">
        <f t="shared" si="14"/>
        <v>0</v>
      </c>
      <c r="N177" s="55">
        <f t="shared" si="15"/>
        <v>0</v>
      </c>
      <c r="O177" s="55">
        <f t="shared" si="16"/>
        <v>0</v>
      </c>
      <c r="P177">
        <f t="shared" si="17"/>
      </c>
    </row>
    <row r="178" spans="1:16" ht="15">
      <c r="A178" s="31">
        <v>160</v>
      </c>
      <c r="B178" s="58"/>
      <c r="C178" s="61"/>
      <c r="D178" s="61"/>
      <c r="E178" s="61"/>
      <c r="F178" s="60"/>
      <c r="G178" s="61"/>
      <c r="H178" s="61"/>
      <c r="I178" s="61"/>
      <c r="J178" s="61"/>
      <c r="K178" s="61"/>
      <c r="L178" s="61"/>
      <c r="M178" s="54">
        <f t="shared" si="14"/>
        <v>0</v>
      </c>
      <c r="N178" s="55">
        <f t="shared" si="15"/>
        <v>0</v>
      </c>
      <c r="O178" s="55">
        <f t="shared" si="16"/>
        <v>0</v>
      </c>
      <c r="P178">
        <f t="shared" si="17"/>
      </c>
    </row>
    <row r="179" spans="1:16" ht="15">
      <c r="A179" s="31">
        <v>161</v>
      </c>
      <c r="B179" s="58"/>
      <c r="C179" s="61"/>
      <c r="D179" s="61"/>
      <c r="E179" s="61"/>
      <c r="F179" s="60"/>
      <c r="G179" s="61"/>
      <c r="H179" s="61"/>
      <c r="I179" s="61"/>
      <c r="J179" s="61"/>
      <c r="K179" s="61"/>
      <c r="L179" s="61"/>
      <c r="M179" s="54">
        <f t="shared" si="14"/>
        <v>0</v>
      </c>
      <c r="N179" s="55">
        <f t="shared" si="15"/>
        <v>0</v>
      </c>
      <c r="O179" s="55">
        <f t="shared" si="16"/>
        <v>0</v>
      </c>
      <c r="P179">
        <f t="shared" si="17"/>
      </c>
    </row>
    <row r="180" spans="1:16" ht="15">
      <c r="A180" s="31">
        <v>162</v>
      </c>
      <c r="B180" s="58"/>
      <c r="C180" s="61"/>
      <c r="D180" s="61"/>
      <c r="E180" s="61"/>
      <c r="F180" s="60"/>
      <c r="G180" s="61"/>
      <c r="H180" s="61"/>
      <c r="I180" s="61"/>
      <c r="J180" s="61"/>
      <c r="K180" s="61"/>
      <c r="L180" s="61"/>
      <c r="M180" s="54">
        <f t="shared" si="14"/>
        <v>0</v>
      </c>
      <c r="N180" s="55">
        <f t="shared" si="15"/>
        <v>0</v>
      </c>
      <c r="O180" s="55">
        <f t="shared" si="16"/>
        <v>0</v>
      </c>
      <c r="P180">
        <f t="shared" si="17"/>
      </c>
    </row>
    <row r="181" spans="1:16" ht="15">
      <c r="A181" s="31">
        <v>163</v>
      </c>
      <c r="B181" s="58"/>
      <c r="C181" s="61"/>
      <c r="D181" s="61"/>
      <c r="E181" s="61"/>
      <c r="F181" s="60"/>
      <c r="G181" s="61"/>
      <c r="H181" s="61"/>
      <c r="I181" s="61"/>
      <c r="J181" s="61"/>
      <c r="K181" s="61"/>
      <c r="L181" s="61"/>
      <c r="M181" s="54">
        <f t="shared" si="14"/>
        <v>0</v>
      </c>
      <c r="N181" s="55">
        <f t="shared" si="15"/>
        <v>0</v>
      </c>
      <c r="O181" s="55">
        <f t="shared" si="16"/>
        <v>0</v>
      </c>
      <c r="P181">
        <f t="shared" si="17"/>
      </c>
    </row>
    <row r="182" spans="1:16" ht="15">
      <c r="A182" s="31">
        <v>164</v>
      </c>
      <c r="B182" s="58"/>
      <c r="C182" s="61"/>
      <c r="D182" s="61"/>
      <c r="E182" s="61"/>
      <c r="F182" s="60"/>
      <c r="G182" s="61"/>
      <c r="H182" s="61"/>
      <c r="I182" s="61"/>
      <c r="J182" s="61"/>
      <c r="K182" s="61"/>
      <c r="L182" s="61"/>
      <c r="M182" s="54">
        <f t="shared" si="14"/>
        <v>0</v>
      </c>
      <c r="N182" s="55">
        <f t="shared" si="15"/>
        <v>0</v>
      </c>
      <c r="O182" s="55">
        <f t="shared" si="16"/>
        <v>0</v>
      </c>
      <c r="P182">
        <f t="shared" si="17"/>
      </c>
    </row>
    <row r="183" spans="1:16" ht="15">
      <c r="A183" s="31">
        <v>165</v>
      </c>
      <c r="B183" s="58"/>
      <c r="C183" s="61"/>
      <c r="D183" s="61"/>
      <c r="E183" s="61"/>
      <c r="F183" s="60"/>
      <c r="G183" s="61"/>
      <c r="H183" s="61"/>
      <c r="I183" s="61"/>
      <c r="J183" s="61"/>
      <c r="K183" s="61"/>
      <c r="L183" s="61"/>
      <c r="M183" s="54">
        <f t="shared" si="14"/>
        <v>0</v>
      </c>
      <c r="N183" s="55">
        <f t="shared" si="15"/>
        <v>0</v>
      </c>
      <c r="O183" s="55">
        <f t="shared" si="16"/>
        <v>0</v>
      </c>
      <c r="P183">
        <f t="shared" si="17"/>
      </c>
    </row>
    <row r="184" spans="1:16" ht="15">
      <c r="A184" s="31">
        <v>166</v>
      </c>
      <c r="B184" s="58"/>
      <c r="C184" s="61"/>
      <c r="D184" s="61"/>
      <c r="E184" s="61"/>
      <c r="F184" s="60"/>
      <c r="G184" s="61"/>
      <c r="H184" s="61"/>
      <c r="I184" s="61"/>
      <c r="J184" s="61"/>
      <c r="K184" s="61"/>
      <c r="L184" s="61"/>
      <c r="M184" s="54">
        <f t="shared" si="14"/>
        <v>0</v>
      </c>
      <c r="N184" s="55">
        <f t="shared" si="15"/>
        <v>0</v>
      </c>
      <c r="O184" s="55">
        <f t="shared" si="16"/>
        <v>0</v>
      </c>
      <c r="P184">
        <f t="shared" si="17"/>
      </c>
    </row>
    <row r="185" spans="1:16" ht="15">
      <c r="A185" s="31">
        <v>167</v>
      </c>
      <c r="B185" s="58"/>
      <c r="C185" s="61"/>
      <c r="D185" s="61"/>
      <c r="E185" s="61"/>
      <c r="F185" s="60"/>
      <c r="G185" s="61"/>
      <c r="H185" s="61"/>
      <c r="I185" s="61"/>
      <c r="J185" s="61"/>
      <c r="K185" s="61"/>
      <c r="L185" s="61"/>
      <c r="M185" s="54">
        <f t="shared" si="14"/>
        <v>0</v>
      </c>
      <c r="N185" s="55">
        <f t="shared" si="15"/>
        <v>0</v>
      </c>
      <c r="O185" s="55">
        <f t="shared" si="16"/>
        <v>0</v>
      </c>
      <c r="P185">
        <f t="shared" si="17"/>
      </c>
    </row>
    <row r="186" spans="1:16" ht="15">
      <c r="A186" s="31">
        <v>168</v>
      </c>
      <c r="B186" s="58"/>
      <c r="C186" s="61"/>
      <c r="D186" s="61"/>
      <c r="E186" s="61"/>
      <c r="F186" s="60"/>
      <c r="G186" s="61"/>
      <c r="H186" s="61"/>
      <c r="I186" s="61"/>
      <c r="J186" s="61"/>
      <c r="K186" s="61"/>
      <c r="L186" s="61"/>
      <c r="M186" s="54">
        <f t="shared" si="14"/>
        <v>0</v>
      </c>
      <c r="N186" s="55">
        <f t="shared" si="15"/>
        <v>0</v>
      </c>
      <c r="O186" s="55">
        <f t="shared" si="16"/>
        <v>0</v>
      </c>
      <c r="P186">
        <f t="shared" si="17"/>
      </c>
    </row>
    <row r="187" spans="1:16" ht="15">
      <c r="A187" s="31">
        <v>169</v>
      </c>
      <c r="B187" s="58"/>
      <c r="C187" s="61"/>
      <c r="D187" s="61"/>
      <c r="E187" s="61"/>
      <c r="F187" s="60"/>
      <c r="G187" s="61"/>
      <c r="H187" s="61"/>
      <c r="I187" s="61"/>
      <c r="J187" s="61"/>
      <c r="K187" s="61"/>
      <c r="L187" s="61"/>
      <c r="M187" s="54">
        <f t="shared" si="14"/>
        <v>0</v>
      </c>
      <c r="N187" s="55">
        <f t="shared" si="15"/>
        <v>0</v>
      </c>
      <c r="O187" s="55">
        <f t="shared" si="16"/>
        <v>0</v>
      </c>
      <c r="P187">
        <f t="shared" si="17"/>
      </c>
    </row>
    <row r="188" spans="1:16" ht="15">
      <c r="A188" s="31">
        <v>170</v>
      </c>
      <c r="B188" s="58"/>
      <c r="C188" s="61"/>
      <c r="D188" s="61"/>
      <c r="E188" s="61"/>
      <c r="F188" s="60"/>
      <c r="G188" s="61"/>
      <c r="H188" s="61"/>
      <c r="I188" s="61"/>
      <c r="J188" s="61"/>
      <c r="K188" s="61"/>
      <c r="L188" s="61"/>
      <c r="M188" s="54">
        <f t="shared" si="14"/>
        <v>0</v>
      </c>
      <c r="N188" s="55">
        <f t="shared" si="15"/>
        <v>0</v>
      </c>
      <c r="O188" s="55">
        <f t="shared" si="16"/>
        <v>0</v>
      </c>
      <c r="P188">
        <f t="shared" si="17"/>
      </c>
    </row>
    <row r="189" spans="1:16" ht="15">
      <c r="A189" s="31">
        <v>171</v>
      </c>
      <c r="B189" s="58"/>
      <c r="C189" s="61"/>
      <c r="D189" s="61"/>
      <c r="E189" s="61"/>
      <c r="F189" s="60"/>
      <c r="G189" s="61"/>
      <c r="H189" s="61"/>
      <c r="I189" s="61"/>
      <c r="J189" s="61"/>
      <c r="K189" s="61"/>
      <c r="L189" s="61"/>
      <c r="M189" s="54">
        <f t="shared" si="14"/>
        <v>0</v>
      </c>
      <c r="N189" s="55">
        <f t="shared" si="15"/>
        <v>0</v>
      </c>
      <c r="O189" s="55">
        <f t="shared" si="16"/>
        <v>0</v>
      </c>
      <c r="P189">
        <f t="shared" si="17"/>
      </c>
    </row>
    <row r="190" spans="1:16" ht="15">
      <c r="A190" s="31">
        <v>172</v>
      </c>
      <c r="B190" s="58"/>
      <c r="C190" s="61"/>
      <c r="D190" s="61"/>
      <c r="E190" s="61"/>
      <c r="F190" s="60"/>
      <c r="G190" s="61"/>
      <c r="H190" s="61"/>
      <c r="I190" s="61"/>
      <c r="J190" s="61"/>
      <c r="K190" s="61"/>
      <c r="L190" s="61"/>
      <c r="M190" s="54">
        <f t="shared" si="14"/>
        <v>0</v>
      </c>
      <c r="N190" s="55">
        <f t="shared" si="15"/>
        <v>0</v>
      </c>
      <c r="O190" s="55">
        <f t="shared" si="16"/>
        <v>0</v>
      </c>
      <c r="P190">
        <f t="shared" si="17"/>
      </c>
    </row>
    <row r="191" spans="1:16" ht="15">
      <c r="A191" s="31">
        <v>173</v>
      </c>
      <c r="B191" s="58"/>
      <c r="C191" s="61"/>
      <c r="D191" s="61"/>
      <c r="E191" s="61"/>
      <c r="F191" s="60"/>
      <c r="G191" s="61"/>
      <c r="H191" s="61"/>
      <c r="I191" s="61"/>
      <c r="J191" s="61"/>
      <c r="K191" s="61"/>
      <c r="L191" s="61"/>
      <c r="M191" s="54">
        <f t="shared" si="14"/>
        <v>0</v>
      </c>
      <c r="N191" s="55">
        <f t="shared" si="15"/>
        <v>0</v>
      </c>
      <c r="O191" s="55">
        <f t="shared" si="16"/>
        <v>0</v>
      </c>
      <c r="P191">
        <f t="shared" si="17"/>
      </c>
    </row>
    <row r="192" spans="1:16" ht="15">
      <c r="A192" s="31">
        <v>174</v>
      </c>
      <c r="B192" s="58"/>
      <c r="C192" s="61"/>
      <c r="D192" s="61"/>
      <c r="E192" s="61"/>
      <c r="F192" s="60"/>
      <c r="G192" s="61"/>
      <c r="H192" s="61"/>
      <c r="I192" s="61"/>
      <c r="J192" s="61"/>
      <c r="K192" s="61"/>
      <c r="L192" s="61"/>
      <c r="M192" s="54">
        <f t="shared" si="14"/>
        <v>0</v>
      </c>
      <c r="N192" s="55">
        <f t="shared" si="15"/>
        <v>0</v>
      </c>
      <c r="O192" s="55">
        <f t="shared" si="16"/>
        <v>0</v>
      </c>
      <c r="P192">
        <f t="shared" si="17"/>
      </c>
    </row>
    <row r="193" spans="1:16" ht="15">
      <c r="A193" s="31">
        <v>175</v>
      </c>
      <c r="B193" s="58"/>
      <c r="C193" s="61"/>
      <c r="D193" s="61"/>
      <c r="E193" s="61"/>
      <c r="F193" s="60"/>
      <c r="G193" s="61"/>
      <c r="H193" s="61"/>
      <c r="I193" s="61"/>
      <c r="J193" s="61"/>
      <c r="K193" s="61"/>
      <c r="L193" s="61"/>
      <c r="M193" s="54">
        <f t="shared" si="14"/>
        <v>0</v>
      </c>
      <c r="N193" s="55">
        <f t="shared" si="15"/>
        <v>0</v>
      </c>
      <c r="O193" s="55">
        <f t="shared" si="16"/>
        <v>0</v>
      </c>
      <c r="P193">
        <f t="shared" si="17"/>
      </c>
    </row>
    <row r="194" spans="1:16" ht="15">
      <c r="A194" s="31">
        <v>176</v>
      </c>
      <c r="B194" s="58"/>
      <c r="C194" s="61"/>
      <c r="D194" s="61"/>
      <c r="E194" s="61"/>
      <c r="F194" s="60"/>
      <c r="G194" s="61"/>
      <c r="H194" s="61"/>
      <c r="I194" s="61"/>
      <c r="J194" s="61"/>
      <c r="K194" s="61"/>
      <c r="L194" s="61"/>
      <c r="M194" s="54">
        <f t="shared" si="14"/>
        <v>0</v>
      </c>
      <c r="N194" s="55">
        <f t="shared" si="15"/>
        <v>0</v>
      </c>
      <c r="O194" s="55">
        <f t="shared" si="16"/>
        <v>0</v>
      </c>
      <c r="P194">
        <f t="shared" si="17"/>
      </c>
    </row>
    <row r="195" spans="1:16" ht="15">
      <c r="A195" s="31">
        <v>177</v>
      </c>
      <c r="B195" s="58"/>
      <c r="C195" s="61"/>
      <c r="D195" s="61"/>
      <c r="E195" s="61"/>
      <c r="F195" s="60"/>
      <c r="G195" s="61"/>
      <c r="H195" s="61"/>
      <c r="I195" s="61"/>
      <c r="J195" s="61"/>
      <c r="K195" s="61"/>
      <c r="L195" s="61"/>
      <c r="M195" s="54">
        <f t="shared" si="14"/>
        <v>0</v>
      </c>
      <c r="N195" s="55">
        <f t="shared" si="15"/>
        <v>0</v>
      </c>
      <c r="O195" s="55">
        <f t="shared" si="16"/>
        <v>0</v>
      </c>
      <c r="P195">
        <f t="shared" si="17"/>
      </c>
    </row>
    <row r="196" spans="1:16" ht="15">
      <c r="A196" s="31">
        <v>178</v>
      </c>
      <c r="B196" s="58"/>
      <c r="C196" s="61"/>
      <c r="D196" s="61"/>
      <c r="E196" s="61"/>
      <c r="F196" s="60"/>
      <c r="G196" s="61"/>
      <c r="H196" s="61"/>
      <c r="I196" s="61"/>
      <c r="J196" s="61"/>
      <c r="K196" s="61"/>
      <c r="L196" s="61"/>
      <c r="M196" s="54">
        <f t="shared" si="14"/>
        <v>0</v>
      </c>
      <c r="N196" s="55">
        <f t="shared" si="15"/>
        <v>0</v>
      </c>
      <c r="O196" s="55">
        <f t="shared" si="16"/>
        <v>0</v>
      </c>
      <c r="P196">
        <f t="shared" si="17"/>
      </c>
    </row>
    <row r="197" spans="1:16" ht="15">
      <c r="A197" s="31">
        <v>179</v>
      </c>
      <c r="B197" s="58"/>
      <c r="C197" s="61"/>
      <c r="D197" s="61"/>
      <c r="E197" s="61"/>
      <c r="F197" s="60"/>
      <c r="G197" s="61"/>
      <c r="H197" s="61"/>
      <c r="I197" s="61"/>
      <c r="J197" s="61"/>
      <c r="K197" s="61"/>
      <c r="L197" s="61"/>
      <c r="M197" s="54">
        <f t="shared" si="14"/>
        <v>0</v>
      </c>
      <c r="N197" s="55">
        <f t="shared" si="15"/>
        <v>0</v>
      </c>
      <c r="O197" s="55">
        <f t="shared" si="16"/>
        <v>0</v>
      </c>
      <c r="P197">
        <f t="shared" si="17"/>
      </c>
    </row>
    <row r="198" spans="1:16" ht="15">
      <c r="A198" s="31">
        <v>180</v>
      </c>
      <c r="B198" s="58"/>
      <c r="C198" s="61"/>
      <c r="D198" s="61"/>
      <c r="E198" s="61"/>
      <c r="F198" s="60"/>
      <c r="G198" s="61"/>
      <c r="H198" s="61"/>
      <c r="I198" s="61"/>
      <c r="J198" s="61"/>
      <c r="K198" s="61"/>
      <c r="L198" s="61"/>
      <c r="M198" s="54">
        <f t="shared" si="14"/>
        <v>0</v>
      </c>
      <c r="N198" s="55">
        <f t="shared" si="15"/>
        <v>0</v>
      </c>
      <c r="O198" s="55">
        <f t="shared" si="16"/>
        <v>0</v>
      </c>
      <c r="P198">
        <f t="shared" si="17"/>
      </c>
    </row>
    <row r="199" spans="1:16" ht="15">
      <c r="A199" s="31">
        <v>181</v>
      </c>
      <c r="B199" s="58"/>
      <c r="C199" s="61"/>
      <c r="D199" s="61"/>
      <c r="E199" s="61"/>
      <c r="F199" s="60"/>
      <c r="G199" s="61"/>
      <c r="H199" s="61"/>
      <c r="I199" s="61"/>
      <c r="J199" s="61"/>
      <c r="K199" s="61"/>
      <c r="L199" s="61"/>
      <c r="M199" s="54">
        <f t="shared" si="14"/>
        <v>0</v>
      </c>
      <c r="N199" s="55">
        <f t="shared" si="15"/>
        <v>0</v>
      </c>
      <c r="O199" s="55">
        <f t="shared" si="16"/>
        <v>0</v>
      </c>
      <c r="P199">
        <f t="shared" si="17"/>
      </c>
    </row>
    <row r="200" spans="1:16" ht="15">
      <c r="A200" s="31">
        <v>182</v>
      </c>
      <c r="B200" s="58"/>
      <c r="C200" s="61"/>
      <c r="D200" s="61"/>
      <c r="E200" s="61"/>
      <c r="F200" s="60"/>
      <c r="G200" s="61"/>
      <c r="H200" s="61"/>
      <c r="I200" s="61"/>
      <c r="J200" s="61"/>
      <c r="K200" s="61"/>
      <c r="L200" s="61"/>
      <c r="M200" s="54">
        <f t="shared" si="14"/>
        <v>0</v>
      </c>
      <c r="N200" s="55">
        <f t="shared" si="15"/>
        <v>0</v>
      </c>
      <c r="O200" s="55">
        <f t="shared" si="16"/>
        <v>0</v>
      </c>
      <c r="P200">
        <f t="shared" si="17"/>
      </c>
    </row>
    <row r="201" spans="1:16" ht="15">
      <c r="A201" s="31">
        <v>183</v>
      </c>
      <c r="B201" s="58"/>
      <c r="C201" s="61"/>
      <c r="D201" s="61"/>
      <c r="E201" s="61"/>
      <c r="F201" s="60"/>
      <c r="G201" s="61"/>
      <c r="H201" s="61"/>
      <c r="I201" s="61"/>
      <c r="J201" s="61"/>
      <c r="K201" s="61"/>
      <c r="L201" s="61"/>
      <c r="M201" s="54">
        <f t="shared" si="14"/>
        <v>0</v>
      </c>
      <c r="N201" s="55">
        <f t="shared" si="15"/>
        <v>0</v>
      </c>
      <c r="O201" s="55">
        <f t="shared" si="16"/>
        <v>0</v>
      </c>
      <c r="P201">
        <f t="shared" si="17"/>
      </c>
    </row>
    <row r="202" spans="1:16" ht="15">
      <c r="A202" s="31">
        <v>184</v>
      </c>
      <c r="B202" s="58"/>
      <c r="C202" s="61"/>
      <c r="D202" s="61"/>
      <c r="E202" s="61"/>
      <c r="F202" s="60"/>
      <c r="G202" s="61"/>
      <c r="H202" s="61"/>
      <c r="I202" s="61"/>
      <c r="J202" s="61"/>
      <c r="K202" s="61"/>
      <c r="L202" s="61"/>
      <c r="M202" s="54">
        <f t="shared" si="14"/>
        <v>0</v>
      </c>
      <c r="N202" s="55">
        <f t="shared" si="15"/>
        <v>0</v>
      </c>
      <c r="O202" s="55">
        <f t="shared" si="16"/>
        <v>0</v>
      </c>
      <c r="P202">
        <f t="shared" si="17"/>
      </c>
    </row>
    <row r="203" spans="1:16" ht="15">
      <c r="A203" s="31">
        <v>185</v>
      </c>
      <c r="B203" s="58"/>
      <c r="C203" s="61"/>
      <c r="D203" s="61"/>
      <c r="E203" s="61"/>
      <c r="F203" s="60"/>
      <c r="G203" s="61"/>
      <c r="H203" s="61"/>
      <c r="I203" s="61"/>
      <c r="J203" s="61"/>
      <c r="K203" s="61"/>
      <c r="L203" s="61"/>
      <c r="M203" s="54">
        <f t="shared" si="14"/>
        <v>0</v>
      </c>
      <c r="N203" s="55">
        <f t="shared" si="15"/>
        <v>0</v>
      </c>
      <c r="O203" s="55">
        <f t="shared" si="16"/>
        <v>0</v>
      </c>
      <c r="P203">
        <f t="shared" si="17"/>
      </c>
    </row>
    <row r="204" spans="1:16" ht="15">
      <c r="A204" s="31">
        <v>186</v>
      </c>
      <c r="B204" s="58"/>
      <c r="C204" s="61"/>
      <c r="D204" s="61"/>
      <c r="E204" s="61"/>
      <c r="F204" s="60"/>
      <c r="G204" s="61"/>
      <c r="H204" s="61"/>
      <c r="I204" s="61"/>
      <c r="J204" s="61"/>
      <c r="K204" s="61"/>
      <c r="L204" s="61"/>
      <c r="M204" s="54">
        <f t="shared" si="14"/>
        <v>0</v>
      </c>
      <c r="N204" s="55">
        <f t="shared" si="15"/>
        <v>0</v>
      </c>
      <c r="O204" s="55">
        <f t="shared" si="16"/>
        <v>0</v>
      </c>
      <c r="P204">
        <f t="shared" si="17"/>
      </c>
    </row>
    <row r="205" spans="1:16" ht="15">
      <c r="A205" s="31">
        <v>187</v>
      </c>
      <c r="B205" s="58"/>
      <c r="C205" s="61"/>
      <c r="D205" s="61"/>
      <c r="E205" s="61"/>
      <c r="F205" s="60"/>
      <c r="G205" s="61"/>
      <c r="H205" s="61"/>
      <c r="I205" s="61"/>
      <c r="J205" s="61"/>
      <c r="K205" s="61"/>
      <c r="L205" s="61"/>
      <c r="M205" s="54">
        <f t="shared" si="14"/>
        <v>0</v>
      </c>
      <c r="N205" s="55">
        <f t="shared" si="15"/>
        <v>0</v>
      </c>
      <c r="O205" s="55">
        <f t="shared" si="16"/>
        <v>0</v>
      </c>
      <c r="P205">
        <f t="shared" si="17"/>
      </c>
    </row>
    <row r="206" spans="1:16" ht="15">
      <c r="A206" s="31">
        <v>188</v>
      </c>
      <c r="B206" s="58"/>
      <c r="C206" s="61"/>
      <c r="D206" s="61"/>
      <c r="E206" s="61"/>
      <c r="F206" s="60"/>
      <c r="G206" s="61"/>
      <c r="H206" s="61"/>
      <c r="I206" s="61"/>
      <c r="J206" s="61"/>
      <c r="K206" s="61"/>
      <c r="L206" s="61"/>
      <c r="M206" s="54">
        <f t="shared" si="14"/>
        <v>0</v>
      </c>
      <c r="N206" s="55">
        <f t="shared" si="15"/>
        <v>0</v>
      </c>
      <c r="O206" s="55">
        <f t="shared" si="16"/>
        <v>0</v>
      </c>
      <c r="P206">
        <f t="shared" si="17"/>
      </c>
    </row>
    <row r="207" spans="1:16" ht="15">
      <c r="A207" s="31">
        <v>189</v>
      </c>
      <c r="B207" s="58"/>
      <c r="C207" s="61"/>
      <c r="D207" s="61"/>
      <c r="E207" s="61"/>
      <c r="F207" s="60"/>
      <c r="G207" s="61"/>
      <c r="H207" s="61"/>
      <c r="I207" s="61"/>
      <c r="J207" s="61"/>
      <c r="K207" s="61"/>
      <c r="L207" s="61"/>
      <c r="M207" s="54">
        <f t="shared" si="14"/>
        <v>0</v>
      </c>
      <c r="N207" s="55">
        <f t="shared" si="15"/>
        <v>0</v>
      </c>
      <c r="O207" s="55">
        <f t="shared" si="16"/>
        <v>0</v>
      </c>
      <c r="P207">
        <f t="shared" si="17"/>
      </c>
    </row>
    <row r="208" spans="1:16" ht="15">
      <c r="A208" s="31">
        <v>190</v>
      </c>
      <c r="B208" s="58"/>
      <c r="C208" s="61"/>
      <c r="D208" s="61"/>
      <c r="E208" s="61"/>
      <c r="F208" s="60"/>
      <c r="G208" s="61"/>
      <c r="H208" s="61"/>
      <c r="I208" s="61"/>
      <c r="J208" s="61"/>
      <c r="K208" s="61"/>
      <c r="L208" s="61"/>
      <c r="M208" s="54">
        <f t="shared" si="14"/>
        <v>0</v>
      </c>
      <c r="N208" s="55">
        <f t="shared" si="15"/>
        <v>0</v>
      </c>
      <c r="O208" s="55">
        <f t="shared" si="16"/>
        <v>0</v>
      </c>
      <c r="P208">
        <f t="shared" si="17"/>
      </c>
    </row>
    <row r="209" spans="1:16" ht="15">
      <c r="A209" s="31">
        <v>191</v>
      </c>
      <c r="B209" s="58"/>
      <c r="C209" s="61"/>
      <c r="D209" s="61"/>
      <c r="E209" s="61"/>
      <c r="F209" s="60"/>
      <c r="G209" s="61"/>
      <c r="H209" s="61"/>
      <c r="I209" s="61"/>
      <c r="J209" s="61"/>
      <c r="K209" s="61"/>
      <c r="L209" s="61"/>
      <c r="M209" s="54">
        <f t="shared" si="14"/>
        <v>0</v>
      </c>
      <c r="N209" s="55">
        <f t="shared" si="15"/>
        <v>0</v>
      </c>
      <c r="O209" s="55">
        <f t="shared" si="16"/>
        <v>0</v>
      </c>
      <c r="P209">
        <f t="shared" si="17"/>
      </c>
    </row>
    <row r="210" spans="1:16" ht="15">
      <c r="A210" s="31">
        <v>192</v>
      </c>
      <c r="B210" s="58"/>
      <c r="C210" s="61"/>
      <c r="D210" s="61"/>
      <c r="E210" s="61"/>
      <c r="F210" s="60"/>
      <c r="G210" s="61"/>
      <c r="H210" s="61"/>
      <c r="I210" s="61"/>
      <c r="J210" s="61"/>
      <c r="K210" s="61"/>
      <c r="L210" s="61"/>
      <c r="M210" s="54">
        <f t="shared" si="14"/>
        <v>0</v>
      </c>
      <c r="N210" s="55">
        <f t="shared" si="15"/>
        <v>0</v>
      </c>
      <c r="O210" s="55">
        <f t="shared" si="16"/>
        <v>0</v>
      </c>
      <c r="P210">
        <f t="shared" si="17"/>
      </c>
    </row>
    <row r="211" spans="1:16" ht="15">
      <c r="A211" s="31">
        <v>193</v>
      </c>
      <c r="B211" s="58"/>
      <c r="C211" s="61"/>
      <c r="D211" s="61"/>
      <c r="E211" s="61"/>
      <c r="F211" s="60"/>
      <c r="G211" s="61"/>
      <c r="H211" s="61"/>
      <c r="I211" s="61"/>
      <c r="J211" s="61"/>
      <c r="K211" s="61"/>
      <c r="L211" s="61"/>
      <c r="M211" s="54">
        <f t="shared" si="14"/>
        <v>0</v>
      </c>
      <c r="N211" s="55">
        <f t="shared" si="15"/>
        <v>0</v>
      </c>
      <c r="O211" s="55">
        <f t="shared" si="16"/>
        <v>0</v>
      </c>
      <c r="P211">
        <f t="shared" si="17"/>
      </c>
    </row>
    <row r="212" spans="1:16" ht="15">
      <c r="A212" s="31">
        <v>194</v>
      </c>
      <c r="B212" s="58"/>
      <c r="C212" s="61"/>
      <c r="D212" s="61"/>
      <c r="E212" s="61"/>
      <c r="F212" s="60"/>
      <c r="G212" s="61"/>
      <c r="H212" s="61"/>
      <c r="I212" s="61"/>
      <c r="J212" s="61"/>
      <c r="K212" s="61"/>
      <c r="L212" s="61"/>
      <c r="M212" s="54">
        <f aca="true" t="shared" si="18" ref="M212:M275">IF((F212-L212)=0,0,(G212+H212+I212)/(F212-L212)*100)</f>
        <v>0</v>
      </c>
      <c r="N212" s="55">
        <f aca="true" t="shared" si="19" ref="N212:N275">IF((F212-L212)=0,0,(G212+H212)/(F212-L212)*100)</f>
        <v>0</v>
      </c>
      <c r="O212" s="55">
        <f aca="true" t="shared" si="20" ref="O212:O275">IF((F212-L212)=0,0,(5*G212+4*H212+3*I212+2*(J212+K212))/(F212-L212))</f>
        <v>0</v>
      </c>
      <c r="P212">
        <f aca="true" t="shared" si="21" ref="P212:P275">TRIM(B212)</f>
      </c>
    </row>
    <row r="213" spans="1:16" ht="15">
      <c r="A213" s="31">
        <v>195</v>
      </c>
      <c r="B213" s="58"/>
      <c r="C213" s="61"/>
      <c r="D213" s="61"/>
      <c r="E213" s="61"/>
      <c r="F213" s="60"/>
      <c r="G213" s="61"/>
      <c r="H213" s="61"/>
      <c r="I213" s="61"/>
      <c r="J213" s="61"/>
      <c r="K213" s="61"/>
      <c r="L213" s="61"/>
      <c r="M213" s="54">
        <f t="shared" si="18"/>
        <v>0</v>
      </c>
      <c r="N213" s="55">
        <f t="shared" si="19"/>
        <v>0</v>
      </c>
      <c r="O213" s="55">
        <f t="shared" si="20"/>
        <v>0</v>
      </c>
      <c r="P213">
        <f t="shared" si="21"/>
      </c>
    </row>
    <row r="214" spans="1:16" ht="15">
      <c r="A214" s="31">
        <v>196</v>
      </c>
      <c r="B214" s="58"/>
      <c r="C214" s="61"/>
      <c r="D214" s="61"/>
      <c r="E214" s="61"/>
      <c r="F214" s="60"/>
      <c r="G214" s="61"/>
      <c r="H214" s="61"/>
      <c r="I214" s="61"/>
      <c r="J214" s="61"/>
      <c r="K214" s="61"/>
      <c r="L214" s="61"/>
      <c r="M214" s="54">
        <f t="shared" si="18"/>
        <v>0</v>
      </c>
      <c r="N214" s="55">
        <f t="shared" si="19"/>
        <v>0</v>
      </c>
      <c r="O214" s="55">
        <f t="shared" si="20"/>
        <v>0</v>
      </c>
      <c r="P214">
        <f t="shared" si="21"/>
      </c>
    </row>
    <row r="215" spans="1:16" ht="15">
      <c r="A215" s="31">
        <v>197</v>
      </c>
      <c r="B215" s="58"/>
      <c r="C215" s="61"/>
      <c r="D215" s="61"/>
      <c r="E215" s="61"/>
      <c r="F215" s="60"/>
      <c r="G215" s="61"/>
      <c r="H215" s="61"/>
      <c r="I215" s="61"/>
      <c r="J215" s="61"/>
      <c r="K215" s="61"/>
      <c r="L215" s="61"/>
      <c r="M215" s="54">
        <f t="shared" si="18"/>
        <v>0</v>
      </c>
      <c r="N215" s="55">
        <f t="shared" si="19"/>
        <v>0</v>
      </c>
      <c r="O215" s="55">
        <f t="shared" si="20"/>
        <v>0</v>
      </c>
      <c r="P215">
        <f t="shared" si="21"/>
      </c>
    </row>
    <row r="216" spans="1:16" ht="15">
      <c r="A216" s="31">
        <v>198</v>
      </c>
      <c r="B216" s="58"/>
      <c r="C216" s="61"/>
      <c r="D216" s="61"/>
      <c r="E216" s="61"/>
      <c r="F216" s="60"/>
      <c r="G216" s="61"/>
      <c r="H216" s="61"/>
      <c r="I216" s="61"/>
      <c r="J216" s="61"/>
      <c r="K216" s="61"/>
      <c r="L216" s="61"/>
      <c r="M216" s="54">
        <f t="shared" si="18"/>
        <v>0</v>
      </c>
      <c r="N216" s="55">
        <f t="shared" si="19"/>
        <v>0</v>
      </c>
      <c r="O216" s="55">
        <f t="shared" si="20"/>
        <v>0</v>
      </c>
      <c r="P216">
        <f t="shared" si="21"/>
      </c>
    </row>
    <row r="217" spans="1:16" ht="15">
      <c r="A217" s="31">
        <v>199</v>
      </c>
      <c r="B217" s="58"/>
      <c r="C217" s="61"/>
      <c r="D217" s="61"/>
      <c r="E217" s="61"/>
      <c r="F217" s="60"/>
      <c r="G217" s="61"/>
      <c r="H217" s="61"/>
      <c r="I217" s="61"/>
      <c r="J217" s="61"/>
      <c r="K217" s="61"/>
      <c r="L217" s="61"/>
      <c r="M217" s="54">
        <f t="shared" si="18"/>
        <v>0</v>
      </c>
      <c r="N217" s="55">
        <f t="shared" si="19"/>
        <v>0</v>
      </c>
      <c r="O217" s="55">
        <f t="shared" si="20"/>
        <v>0</v>
      </c>
      <c r="P217">
        <f t="shared" si="21"/>
      </c>
    </row>
    <row r="218" spans="1:16" ht="15">
      <c r="A218" s="31">
        <v>200</v>
      </c>
      <c r="B218" s="58"/>
      <c r="C218" s="61"/>
      <c r="D218" s="61"/>
      <c r="E218" s="61"/>
      <c r="F218" s="60"/>
      <c r="G218" s="61"/>
      <c r="H218" s="61"/>
      <c r="I218" s="61"/>
      <c r="J218" s="61"/>
      <c r="K218" s="61"/>
      <c r="L218" s="61"/>
      <c r="M218" s="54">
        <f t="shared" si="18"/>
        <v>0</v>
      </c>
      <c r="N218" s="55">
        <f t="shared" si="19"/>
        <v>0</v>
      </c>
      <c r="O218" s="55">
        <f t="shared" si="20"/>
        <v>0</v>
      </c>
      <c r="P218">
        <f t="shared" si="21"/>
      </c>
    </row>
    <row r="219" spans="1:16" ht="15">
      <c r="A219" s="31">
        <v>201</v>
      </c>
      <c r="B219" s="58"/>
      <c r="C219" s="61"/>
      <c r="D219" s="61"/>
      <c r="E219" s="61"/>
      <c r="F219" s="60"/>
      <c r="G219" s="61"/>
      <c r="H219" s="61"/>
      <c r="I219" s="61"/>
      <c r="J219" s="61"/>
      <c r="K219" s="61"/>
      <c r="L219" s="61"/>
      <c r="M219" s="54">
        <f t="shared" si="18"/>
        <v>0</v>
      </c>
      <c r="N219" s="55">
        <f t="shared" si="19"/>
        <v>0</v>
      </c>
      <c r="O219" s="55">
        <f t="shared" si="20"/>
        <v>0</v>
      </c>
      <c r="P219">
        <f t="shared" si="21"/>
      </c>
    </row>
    <row r="220" spans="1:16" ht="15">
      <c r="A220" s="31">
        <v>202</v>
      </c>
      <c r="B220" s="58"/>
      <c r="C220" s="61"/>
      <c r="D220" s="61"/>
      <c r="E220" s="61"/>
      <c r="F220" s="60"/>
      <c r="G220" s="61"/>
      <c r="H220" s="61"/>
      <c r="I220" s="61"/>
      <c r="J220" s="61"/>
      <c r="K220" s="61"/>
      <c r="L220" s="61"/>
      <c r="M220" s="54">
        <f t="shared" si="18"/>
        <v>0</v>
      </c>
      <c r="N220" s="55">
        <f t="shared" si="19"/>
        <v>0</v>
      </c>
      <c r="O220" s="55">
        <f t="shared" si="20"/>
        <v>0</v>
      </c>
      <c r="P220">
        <f t="shared" si="21"/>
      </c>
    </row>
    <row r="221" spans="1:16" ht="15">
      <c r="A221" s="31">
        <v>203</v>
      </c>
      <c r="B221" s="58"/>
      <c r="C221" s="61"/>
      <c r="D221" s="61"/>
      <c r="E221" s="61"/>
      <c r="F221" s="60"/>
      <c r="G221" s="61"/>
      <c r="H221" s="61"/>
      <c r="I221" s="61"/>
      <c r="J221" s="61"/>
      <c r="K221" s="61"/>
      <c r="L221" s="61"/>
      <c r="M221" s="54">
        <f t="shared" si="18"/>
        <v>0</v>
      </c>
      <c r="N221" s="55">
        <f t="shared" si="19"/>
        <v>0</v>
      </c>
      <c r="O221" s="55">
        <f t="shared" si="20"/>
        <v>0</v>
      </c>
      <c r="P221">
        <f t="shared" si="21"/>
      </c>
    </row>
    <row r="222" spans="1:16" ht="15">
      <c r="A222" s="31">
        <v>204</v>
      </c>
      <c r="B222" s="58"/>
      <c r="C222" s="61"/>
      <c r="D222" s="61"/>
      <c r="E222" s="61"/>
      <c r="F222" s="60"/>
      <c r="G222" s="61"/>
      <c r="H222" s="61"/>
      <c r="I222" s="61"/>
      <c r="J222" s="61"/>
      <c r="K222" s="61"/>
      <c r="L222" s="61"/>
      <c r="M222" s="54">
        <f t="shared" si="18"/>
        <v>0</v>
      </c>
      <c r="N222" s="55">
        <f t="shared" si="19"/>
        <v>0</v>
      </c>
      <c r="O222" s="55">
        <f t="shared" si="20"/>
        <v>0</v>
      </c>
      <c r="P222">
        <f t="shared" si="21"/>
      </c>
    </row>
    <row r="223" spans="1:16" ht="15">
      <c r="A223" s="31">
        <v>205</v>
      </c>
      <c r="B223" s="58"/>
      <c r="C223" s="61"/>
      <c r="D223" s="61"/>
      <c r="E223" s="61"/>
      <c r="F223" s="60"/>
      <c r="G223" s="61"/>
      <c r="H223" s="61"/>
      <c r="I223" s="61"/>
      <c r="J223" s="61"/>
      <c r="K223" s="61"/>
      <c r="L223" s="61"/>
      <c r="M223" s="54">
        <f t="shared" si="18"/>
        <v>0</v>
      </c>
      <c r="N223" s="55">
        <f t="shared" si="19"/>
        <v>0</v>
      </c>
      <c r="O223" s="55">
        <f t="shared" si="20"/>
        <v>0</v>
      </c>
      <c r="P223">
        <f t="shared" si="21"/>
      </c>
    </row>
    <row r="224" spans="1:16" ht="15">
      <c r="A224" s="31">
        <v>206</v>
      </c>
      <c r="B224" s="58"/>
      <c r="C224" s="61"/>
      <c r="D224" s="61"/>
      <c r="E224" s="61"/>
      <c r="F224" s="60"/>
      <c r="G224" s="61"/>
      <c r="H224" s="61"/>
      <c r="I224" s="61"/>
      <c r="J224" s="61"/>
      <c r="K224" s="61"/>
      <c r="L224" s="61"/>
      <c r="M224" s="54">
        <f t="shared" si="18"/>
        <v>0</v>
      </c>
      <c r="N224" s="55">
        <f t="shared" si="19"/>
        <v>0</v>
      </c>
      <c r="O224" s="55">
        <f t="shared" si="20"/>
        <v>0</v>
      </c>
      <c r="P224">
        <f t="shared" si="21"/>
      </c>
    </row>
    <row r="225" spans="1:16" ht="15">
      <c r="A225" s="31">
        <v>207</v>
      </c>
      <c r="B225" s="58"/>
      <c r="C225" s="61"/>
      <c r="D225" s="61"/>
      <c r="E225" s="61"/>
      <c r="F225" s="60"/>
      <c r="G225" s="61"/>
      <c r="H225" s="61"/>
      <c r="I225" s="61"/>
      <c r="J225" s="61"/>
      <c r="K225" s="61"/>
      <c r="L225" s="61"/>
      <c r="M225" s="54">
        <f t="shared" si="18"/>
        <v>0</v>
      </c>
      <c r="N225" s="55">
        <f t="shared" si="19"/>
        <v>0</v>
      </c>
      <c r="O225" s="55">
        <f t="shared" si="20"/>
        <v>0</v>
      </c>
      <c r="P225">
        <f t="shared" si="21"/>
      </c>
    </row>
    <row r="226" spans="1:16" ht="15">
      <c r="A226" s="31">
        <v>208</v>
      </c>
      <c r="B226" s="58"/>
      <c r="C226" s="61"/>
      <c r="D226" s="61"/>
      <c r="E226" s="61"/>
      <c r="F226" s="60"/>
      <c r="G226" s="61"/>
      <c r="H226" s="61"/>
      <c r="I226" s="61"/>
      <c r="J226" s="61"/>
      <c r="K226" s="61"/>
      <c r="L226" s="61"/>
      <c r="M226" s="54">
        <f t="shared" si="18"/>
        <v>0</v>
      </c>
      <c r="N226" s="55">
        <f t="shared" si="19"/>
        <v>0</v>
      </c>
      <c r="O226" s="55">
        <f t="shared" si="20"/>
        <v>0</v>
      </c>
      <c r="P226">
        <f t="shared" si="21"/>
      </c>
    </row>
    <row r="227" spans="1:16" ht="15">
      <c r="A227" s="31">
        <v>209</v>
      </c>
      <c r="B227" s="58"/>
      <c r="C227" s="61"/>
      <c r="D227" s="61"/>
      <c r="E227" s="61"/>
      <c r="F227" s="60"/>
      <c r="G227" s="61"/>
      <c r="H227" s="61"/>
      <c r="I227" s="61"/>
      <c r="J227" s="61"/>
      <c r="K227" s="61"/>
      <c r="L227" s="61"/>
      <c r="M227" s="54">
        <f t="shared" si="18"/>
        <v>0</v>
      </c>
      <c r="N227" s="55">
        <f t="shared" si="19"/>
        <v>0</v>
      </c>
      <c r="O227" s="55">
        <f t="shared" si="20"/>
        <v>0</v>
      </c>
      <c r="P227">
        <f t="shared" si="21"/>
      </c>
    </row>
    <row r="228" spans="1:16" ht="15">
      <c r="A228" s="31">
        <v>210</v>
      </c>
      <c r="B228" s="58"/>
      <c r="C228" s="61"/>
      <c r="D228" s="61"/>
      <c r="E228" s="61"/>
      <c r="F228" s="60"/>
      <c r="G228" s="61"/>
      <c r="H228" s="61"/>
      <c r="I228" s="61"/>
      <c r="J228" s="61"/>
      <c r="K228" s="61"/>
      <c r="L228" s="61"/>
      <c r="M228" s="54">
        <f t="shared" si="18"/>
        <v>0</v>
      </c>
      <c r="N228" s="55">
        <f t="shared" si="19"/>
        <v>0</v>
      </c>
      <c r="O228" s="55">
        <f t="shared" si="20"/>
        <v>0</v>
      </c>
      <c r="P228">
        <f t="shared" si="21"/>
      </c>
    </row>
    <row r="229" spans="1:16" ht="15">
      <c r="A229" s="31">
        <v>211</v>
      </c>
      <c r="B229" s="58"/>
      <c r="C229" s="61"/>
      <c r="D229" s="61"/>
      <c r="E229" s="61"/>
      <c r="F229" s="60"/>
      <c r="G229" s="61"/>
      <c r="H229" s="61"/>
      <c r="I229" s="61"/>
      <c r="J229" s="61"/>
      <c r="K229" s="61"/>
      <c r="L229" s="61"/>
      <c r="M229" s="54">
        <f t="shared" si="18"/>
        <v>0</v>
      </c>
      <c r="N229" s="55">
        <f t="shared" si="19"/>
        <v>0</v>
      </c>
      <c r="O229" s="55">
        <f t="shared" si="20"/>
        <v>0</v>
      </c>
      <c r="P229">
        <f t="shared" si="21"/>
      </c>
    </row>
    <row r="230" spans="1:16" ht="15">
      <c r="A230" s="31">
        <v>212</v>
      </c>
      <c r="B230" s="58"/>
      <c r="C230" s="61"/>
      <c r="D230" s="61"/>
      <c r="E230" s="61"/>
      <c r="F230" s="60"/>
      <c r="G230" s="61"/>
      <c r="H230" s="61"/>
      <c r="I230" s="61"/>
      <c r="J230" s="61"/>
      <c r="K230" s="61"/>
      <c r="L230" s="61"/>
      <c r="M230" s="54">
        <f t="shared" si="18"/>
        <v>0</v>
      </c>
      <c r="N230" s="55">
        <f t="shared" si="19"/>
        <v>0</v>
      </c>
      <c r="O230" s="55">
        <f t="shared" si="20"/>
        <v>0</v>
      </c>
      <c r="P230">
        <f t="shared" si="21"/>
      </c>
    </row>
    <row r="231" spans="1:16" ht="15">
      <c r="A231" s="31">
        <v>213</v>
      </c>
      <c r="B231" s="58"/>
      <c r="C231" s="61"/>
      <c r="D231" s="61"/>
      <c r="E231" s="61"/>
      <c r="F231" s="60"/>
      <c r="G231" s="61"/>
      <c r="H231" s="61"/>
      <c r="I231" s="61"/>
      <c r="J231" s="61"/>
      <c r="K231" s="61"/>
      <c r="L231" s="61"/>
      <c r="M231" s="54">
        <f t="shared" si="18"/>
        <v>0</v>
      </c>
      <c r="N231" s="55">
        <f t="shared" si="19"/>
        <v>0</v>
      </c>
      <c r="O231" s="55">
        <f t="shared" si="20"/>
        <v>0</v>
      </c>
      <c r="P231">
        <f t="shared" si="21"/>
      </c>
    </row>
    <row r="232" spans="1:16" ht="15">
      <c r="A232" s="31">
        <v>214</v>
      </c>
      <c r="B232" s="58"/>
      <c r="C232" s="61"/>
      <c r="D232" s="61"/>
      <c r="E232" s="61"/>
      <c r="F232" s="60"/>
      <c r="G232" s="61"/>
      <c r="H232" s="61"/>
      <c r="I232" s="61"/>
      <c r="J232" s="61"/>
      <c r="K232" s="61"/>
      <c r="L232" s="61"/>
      <c r="M232" s="54">
        <f t="shared" si="18"/>
        <v>0</v>
      </c>
      <c r="N232" s="55">
        <f t="shared" si="19"/>
        <v>0</v>
      </c>
      <c r="O232" s="55">
        <f t="shared" si="20"/>
        <v>0</v>
      </c>
      <c r="P232">
        <f t="shared" si="21"/>
      </c>
    </row>
    <row r="233" spans="1:16" ht="15">
      <c r="A233" s="31">
        <v>215</v>
      </c>
      <c r="B233" s="58"/>
      <c r="C233" s="61"/>
      <c r="D233" s="61"/>
      <c r="E233" s="61"/>
      <c r="F233" s="60"/>
      <c r="G233" s="61"/>
      <c r="H233" s="61"/>
      <c r="I233" s="61"/>
      <c r="J233" s="61"/>
      <c r="K233" s="61"/>
      <c r="L233" s="61"/>
      <c r="M233" s="54">
        <f t="shared" si="18"/>
        <v>0</v>
      </c>
      <c r="N233" s="55">
        <f t="shared" si="19"/>
        <v>0</v>
      </c>
      <c r="O233" s="55">
        <f t="shared" si="20"/>
        <v>0</v>
      </c>
      <c r="P233">
        <f t="shared" si="21"/>
      </c>
    </row>
    <row r="234" spans="1:16" ht="15">
      <c r="A234" s="31">
        <v>216</v>
      </c>
      <c r="B234" s="58"/>
      <c r="C234" s="61"/>
      <c r="D234" s="61"/>
      <c r="E234" s="61"/>
      <c r="F234" s="60"/>
      <c r="G234" s="61"/>
      <c r="H234" s="61"/>
      <c r="I234" s="61"/>
      <c r="J234" s="61"/>
      <c r="K234" s="61"/>
      <c r="L234" s="61"/>
      <c r="M234" s="54">
        <f t="shared" si="18"/>
        <v>0</v>
      </c>
      <c r="N234" s="55">
        <f t="shared" si="19"/>
        <v>0</v>
      </c>
      <c r="O234" s="55">
        <f t="shared" si="20"/>
        <v>0</v>
      </c>
      <c r="P234">
        <f t="shared" si="21"/>
      </c>
    </row>
    <row r="235" spans="1:16" ht="15">
      <c r="A235" s="31">
        <v>217</v>
      </c>
      <c r="B235" s="58"/>
      <c r="C235" s="61"/>
      <c r="D235" s="61"/>
      <c r="E235" s="61"/>
      <c r="F235" s="60"/>
      <c r="G235" s="61"/>
      <c r="H235" s="61"/>
      <c r="I235" s="61"/>
      <c r="J235" s="61"/>
      <c r="K235" s="61"/>
      <c r="L235" s="61"/>
      <c r="M235" s="54">
        <f t="shared" si="18"/>
        <v>0</v>
      </c>
      <c r="N235" s="55">
        <f t="shared" si="19"/>
        <v>0</v>
      </c>
      <c r="O235" s="55">
        <f t="shared" si="20"/>
        <v>0</v>
      </c>
      <c r="P235">
        <f t="shared" si="21"/>
      </c>
    </row>
    <row r="236" spans="1:16" ht="15">
      <c r="A236" s="31">
        <v>218</v>
      </c>
      <c r="B236" s="58"/>
      <c r="C236" s="61"/>
      <c r="D236" s="61"/>
      <c r="E236" s="61"/>
      <c r="F236" s="60"/>
      <c r="G236" s="61"/>
      <c r="H236" s="61"/>
      <c r="I236" s="61"/>
      <c r="J236" s="61"/>
      <c r="K236" s="61"/>
      <c r="L236" s="61"/>
      <c r="M236" s="54">
        <f t="shared" si="18"/>
        <v>0</v>
      </c>
      <c r="N236" s="55">
        <f t="shared" si="19"/>
        <v>0</v>
      </c>
      <c r="O236" s="55">
        <f t="shared" si="20"/>
        <v>0</v>
      </c>
      <c r="P236">
        <f t="shared" si="21"/>
      </c>
    </row>
    <row r="237" spans="1:16" ht="15">
      <c r="A237" s="31">
        <v>219</v>
      </c>
      <c r="B237" s="58"/>
      <c r="C237" s="61"/>
      <c r="D237" s="61"/>
      <c r="E237" s="61"/>
      <c r="F237" s="60"/>
      <c r="G237" s="61"/>
      <c r="H237" s="61"/>
      <c r="I237" s="61"/>
      <c r="J237" s="61"/>
      <c r="K237" s="61"/>
      <c r="L237" s="61"/>
      <c r="M237" s="54">
        <f t="shared" si="18"/>
        <v>0</v>
      </c>
      <c r="N237" s="55">
        <f t="shared" si="19"/>
        <v>0</v>
      </c>
      <c r="O237" s="55">
        <f t="shared" si="20"/>
        <v>0</v>
      </c>
      <c r="P237">
        <f t="shared" si="21"/>
      </c>
    </row>
    <row r="238" spans="1:16" ht="15">
      <c r="A238" s="31">
        <v>220</v>
      </c>
      <c r="B238" s="58"/>
      <c r="C238" s="61"/>
      <c r="D238" s="61"/>
      <c r="E238" s="61"/>
      <c r="F238" s="60"/>
      <c r="G238" s="61"/>
      <c r="H238" s="61"/>
      <c r="I238" s="61"/>
      <c r="J238" s="61"/>
      <c r="K238" s="61"/>
      <c r="L238" s="61"/>
      <c r="M238" s="54">
        <f t="shared" si="18"/>
        <v>0</v>
      </c>
      <c r="N238" s="55">
        <f t="shared" si="19"/>
        <v>0</v>
      </c>
      <c r="O238" s="55">
        <f t="shared" si="20"/>
        <v>0</v>
      </c>
      <c r="P238">
        <f t="shared" si="21"/>
      </c>
    </row>
    <row r="239" spans="1:16" ht="15">
      <c r="A239" s="31">
        <v>221</v>
      </c>
      <c r="B239" s="58"/>
      <c r="C239" s="61"/>
      <c r="D239" s="61"/>
      <c r="E239" s="61"/>
      <c r="F239" s="60"/>
      <c r="G239" s="61"/>
      <c r="H239" s="61"/>
      <c r="I239" s="61"/>
      <c r="J239" s="61"/>
      <c r="K239" s="61"/>
      <c r="L239" s="61"/>
      <c r="M239" s="54">
        <f t="shared" si="18"/>
        <v>0</v>
      </c>
      <c r="N239" s="55">
        <f t="shared" si="19"/>
        <v>0</v>
      </c>
      <c r="O239" s="55">
        <f t="shared" si="20"/>
        <v>0</v>
      </c>
      <c r="P239">
        <f t="shared" si="21"/>
      </c>
    </row>
    <row r="240" spans="1:16" ht="15">
      <c r="A240" s="31">
        <v>222</v>
      </c>
      <c r="B240" s="58"/>
      <c r="C240" s="61"/>
      <c r="D240" s="61"/>
      <c r="E240" s="61"/>
      <c r="F240" s="60"/>
      <c r="G240" s="61"/>
      <c r="H240" s="61"/>
      <c r="I240" s="61"/>
      <c r="J240" s="61"/>
      <c r="K240" s="61"/>
      <c r="L240" s="61"/>
      <c r="M240" s="54">
        <f t="shared" si="18"/>
        <v>0</v>
      </c>
      <c r="N240" s="55">
        <f t="shared" si="19"/>
        <v>0</v>
      </c>
      <c r="O240" s="55">
        <f t="shared" si="20"/>
        <v>0</v>
      </c>
      <c r="P240">
        <f t="shared" si="21"/>
      </c>
    </row>
    <row r="241" spans="1:16" ht="15">
      <c r="A241" s="31">
        <v>223</v>
      </c>
      <c r="B241" s="58"/>
      <c r="C241" s="61"/>
      <c r="D241" s="61"/>
      <c r="E241" s="61"/>
      <c r="F241" s="60"/>
      <c r="G241" s="61"/>
      <c r="H241" s="61"/>
      <c r="I241" s="61"/>
      <c r="J241" s="61"/>
      <c r="K241" s="61"/>
      <c r="L241" s="61"/>
      <c r="M241" s="54">
        <f t="shared" si="18"/>
        <v>0</v>
      </c>
      <c r="N241" s="55">
        <f t="shared" si="19"/>
        <v>0</v>
      </c>
      <c r="O241" s="55">
        <f t="shared" si="20"/>
        <v>0</v>
      </c>
      <c r="P241">
        <f t="shared" si="21"/>
      </c>
    </row>
    <row r="242" spans="1:16" ht="15">
      <c r="A242" s="31">
        <v>224</v>
      </c>
      <c r="B242" s="58"/>
      <c r="C242" s="61"/>
      <c r="D242" s="61"/>
      <c r="E242" s="61"/>
      <c r="F242" s="60"/>
      <c r="G242" s="61"/>
      <c r="H242" s="61"/>
      <c r="I242" s="61"/>
      <c r="J242" s="61"/>
      <c r="K242" s="61"/>
      <c r="L242" s="61"/>
      <c r="M242" s="54">
        <f t="shared" si="18"/>
        <v>0</v>
      </c>
      <c r="N242" s="55">
        <f t="shared" si="19"/>
        <v>0</v>
      </c>
      <c r="O242" s="55">
        <f t="shared" si="20"/>
        <v>0</v>
      </c>
      <c r="P242">
        <f t="shared" si="21"/>
      </c>
    </row>
    <row r="243" spans="1:16" ht="15">
      <c r="A243" s="31">
        <v>225</v>
      </c>
      <c r="B243" s="58"/>
      <c r="C243" s="61"/>
      <c r="D243" s="61"/>
      <c r="E243" s="61"/>
      <c r="F243" s="60"/>
      <c r="G243" s="61"/>
      <c r="H243" s="61"/>
      <c r="I243" s="61"/>
      <c r="J243" s="61"/>
      <c r="K243" s="61"/>
      <c r="L243" s="61"/>
      <c r="M243" s="54">
        <f t="shared" si="18"/>
        <v>0</v>
      </c>
      <c r="N243" s="55">
        <f t="shared" si="19"/>
        <v>0</v>
      </c>
      <c r="O243" s="55">
        <f t="shared" si="20"/>
        <v>0</v>
      </c>
      <c r="P243">
        <f t="shared" si="21"/>
      </c>
    </row>
    <row r="244" spans="1:16" ht="15">
      <c r="A244" s="31">
        <v>226</v>
      </c>
      <c r="B244" s="58"/>
      <c r="C244" s="61"/>
      <c r="D244" s="61"/>
      <c r="E244" s="61"/>
      <c r="F244" s="60"/>
      <c r="G244" s="61"/>
      <c r="H244" s="61"/>
      <c r="I244" s="61"/>
      <c r="J244" s="61"/>
      <c r="K244" s="61"/>
      <c r="L244" s="61"/>
      <c r="M244" s="54">
        <f t="shared" si="18"/>
        <v>0</v>
      </c>
      <c r="N244" s="55">
        <f t="shared" si="19"/>
        <v>0</v>
      </c>
      <c r="O244" s="55">
        <f t="shared" si="20"/>
        <v>0</v>
      </c>
      <c r="P244">
        <f t="shared" si="21"/>
      </c>
    </row>
    <row r="245" spans="1:16" ht="15">
      <c r="A245" s="31">
        <v>227</v>
      </c>
      <c r="B245" s="58"/>
      <c r="C245" s="61"/>
      <c r="D245" s="61"/>
      <c r="E245" s="61"/>
      <c r="F245" s="60"/>
      <c r="G245" s="61"/>
      <c r="H245" s="61"/>
      <c r="I245" s="61"/>
      <c r="J245" s="61"/>
      <c r="K245" s="61"/>
      <c r="L245" s="61"/>
      <c r="M245" s="54">
        <f t="shared" si="18"/>
        <v>0</v>
      </c>
      <c r="N245" s="55">
        <f t="shared" si="19"/>
        <v>0</v>
      </c>
      <c r="O245" s="55">
        <f t="shared" si="20"/>
        <v>0</v>
      </c>
      <c r="P245">
        <f t="shared" si="21"/>
      </c>
    </row>
    <row r="246" spans="1:16" ht="15">
      <c r="A246" s="31">
        <v>228</v>
      </c>
      <c r="B246" s="58"/>
      <c r="C246" s="61"/>
      <c r="D246" s="61"/>
      <c r="E246" s="61"/>
      <c r="F246" s="60"/>
      <c r="G246" s="61"/>
      <c r="H246" s="61"/>
      <c r="I246" s="61"/>
      <c r="J246" s="61"/>
      <c r="K246" s="61"/>
      <c r="L246" s="61"/>
      <c r="M246" s="54">
        <f t="shared" si="18"/>
        <v>0</v>
      </c>
      <c r="N246" s="55">
        <f t="shared" si="19"/>
        <v>0</v>
      </c>
      <c r="O246" s="55">
        <f t="shared" si="20"/>
        <v>0</v>
      </c>
      <c r="P246">
        <f t="shared" si="21"/>
      </c>
    </row>
    <row r="247" spans="1:16" ht="15">
      <c r="A247" s="31">
        <v>229</v>
      </c>
      <c r="B247" s="58"/>
      <c r="C247" s="61"/>
      <c r="D247" s="61"/>
      <c r="E247" s="61"/>
      <c r="F247" s="60"/>
      <c r="G247" s="61"/>
      <c r="H247" s="61"/>
      <c r="I247" s="61"/>
      <c r="J247" s="61"/>
      <c r="K247" s="61"/>
      <c r="L247" s="61"/>
      <c r="M247" s="54">
        <f t="shared" si="18"/>
        <v>0</v>
      </c>
      <c r="N247" s="55">
        <f t="shared" si="19"/>
        <v>0</v>
      </c>
      <c r="O247" s="55">
        <f t="shared" si="20"/>
        <v>0</v>
      </c>
      <c r="P247">
        <f t="shared" si="21"/>
      </c>
    </row>
    <row r="248" spans="1:16" ht="15">
      <c r="A248" s="31">
        <v>230</v>
      </c>
      <c r="B248" s="58"/>
      <c r="C248" s="61"/>
      <c r="D248" s="61"/>
      <c r="E248" s="61"/>
      <c r="F248" s="60"/>
      <c r="G248" s="61"/>
      <c r="H248" s="61"/>
      <c r="I248" s="61"/>
      <c r="J248" s="61"/>
      <c r="K248" s="61"/>
      <c r="L248" s="61"/>
      <c r="M248" s="54">
        <f t="shared" si="18"/>
        <v>0</v>
      </c>
      <c r="N248" s="55">
        <f t="shared" si="19"/>
        <v>0</v>
      </c>
      <c r="O248" s="55">
        <f t="shared" si="20"/>
        <v>0</v>
      </c>
      <c r="P248">
        <f t="shared" si="21"/>
      </c>
    </row>
    <row r="249" spans="1:16" ht="15">
      <c r="A249" s="31">
        <v>231</v>
      </c>
      <c r="B249" s="58"/>
      <c r="C249" s="61"/>
      <c r="D249" s="61"/>
      <c r="E249" s="61"/>
      <c r="F249" s="60"/>
      <c r="G249" s="61"/>
      <c r="H249" s="61"/>
      <c r="I249" s="61"/>
      <c r="J249" s="61"/>
      <c r="K249" s="61"/>
      <c r="L249" s="61"/>
      <c r="M249" s="54">
        <f t="shared" si="18"/>
        <v>0</v>
      </c>
      <c r="N249" s="55">
        <f t="shared" si="19"/>
        <v>0</v>
      </c>
      <c r="O249" s="55">
        <f t="shared" si="20"/>
        <v>0</v>
      </c>
      <c r="P249">
        <f t="shared" si="21"/>
      </c>
    </row>
    <row r="250" spans="1:16" ht="15">
      <c r="A250" s="31">
        <v>232</v>
      </c>
      <c r="B250" s="58"/>
      <c r="C250" s="61"/>
      <c r="D250" s="61"/>
      <c r="E250" s="61"/>
      <c r="F250" s="60"/>
      <c r="G250" s="61"/>
      <c r="H250" s="61"/>
      <c r="I250" s="61"/>
      <c r="J250" s="61"/>
      <c r="K250" s="61"/>
      <c r="L250" s="61"/>
      <c r="M250" s="54">
        <f t="shared" si="18"/>
        <v>0</v>
      </c>
      <c r="N250" s="55">
        <f t="shared" si="19"/>
        <v>0</v>
      </c>
      <c r="O250" s="55">
        <f t="shared" si="20"/>
        <v>0</v>
      </c>
      <c r="P250">
        <f t="shared" si="21"/>
      </c>
    </row>
    <row r="251" spans="1:16" ht="15">
      <c r="A251" s="31">
        <v>233</v>
      </c>
      <c r="B251" s="58"/>
      <c r="C251" s="61"/>
      <c r="D251" s="61"/>
      <c r="E251" s="61"/>
      <c r="F251" s="60"/>
      <c r="G251" s="61"/>
      <c r="H251" s="61"/>
      <c r="I251" s="61"/>
      <c r="J251" s="61"/>
      <c r="K251" s="61"/>
      <c r="L251" s="61"/>
      <c r="M251" s="54">
        <f t="shared" si="18"/>
        <v>0</v>
      </c>
      <c r="N251" s="55">
        <f t="shared" si="19"/>
        <v>0</v>
      </c>
      <c r="O251" s="55">
        <f t="shared" si="20"/>
        <v>0</v>
      </c>
      <c r="P251">
        <f t="shared" si="21"/>
      </c>
    </row>
    <row r="252" spans="1:16" ht="15">
      <c r="A252" s="31">
        <v>234</v>
      </c>
      <c r="B252" s="58"/>
      <c r="C252" s="61"/>
      <c r="D252" s="61"/>
      <c r="E252" s="61"/>
      <c r="F252" s="60"/>
      <c r="G252" s="61"/>
      <c r="H252" s="61"/>
      <c r="I252" s="61"/>
      <c r="J252" s="61"/>
      <c r="K252" s="61"/>
      <c r="L252" s="61"/>
      <c r="M252" s="54">
        <f t="shared" si="18"/>
        <v>0</v>
      </c>
      <c r="N252" s="55">
        <f t="shared" si="19"/>
        <v>0</v>
      </c>
      <c r="O252" s="55">
        <f t="shared" si="20"/>
        <v>0</v>
      </c>
      <c r="P252">
        <f t="shared" si="21"/>
      </c>
    </row>
    <row r="253" spans="1:16" ht="15">
      <c r="A253" s="31">
        <v>235</v>
      </c>
      <c r="B253" s="58"/>
      <c r="C253" s="61"/>
      <c r="D253" s="61"/>
      <c r="E253" s="61"/>
      <c r="F253" s="60"/>
      <c r="G253" s="61"/>
      <c r="H253" s="61"/>
      <c r="I253" s="61"/>
      <c r="J253" s="61"/>
      <c r="K253" s="61"/>
      <c r="L253" s="61"/>
      <c r="M253" s="54">
        <f t="shared" si="18"/>
        <v>0</v>
      </c>
      <c r="N253" s="55">
        <f t="shared" si="19"/>
        <v>0</v>
      </c>
      <c r="O253" s="55">
        <f t="shared" si="20"/>
        <v>0</v>
      </c>
      <c r="P253">
        <f t="shared" si="21"/>
      </c>
    </row>
    <row r="254" spans="1:16" ht="15">
      <c r="A254" s="31">
        <v>236</v>
      </c>
      <c r="B254" s="58"/>
      <c r="C254" s="61"/>
      <c r="D254" s="61"/>
      <c r="E254" s="61"/>
      <c r="F254" s="60"/>
      <c r="G254" s="61"/>
      <c r="H254" s="61"/>
      <c r="I254" s="61"/>
      <c r="J254" s="61"/>
      <c r="K254" s="61"/>
      <c r="L254" s="61"/>
      <c r="M254" s="54">
        <f t="shared" si="18"/>
        <v>0</v>
      </c>
      <c r="N254" s="55">
        <f t="shared" si="19"/>
        <v>0</v>
      </c>
      <c r="O254" s="55">
        <f t="shared" si="20"/>
        <v>0</v>
      </c>
      <c r="P254">
        <f t="shared" si="21"/>
      </c>
    </row>
    <row r="255" spans="1:16" ht="15">
      <c r="A255" s="31">
        <v>237</v>
      </c>
      <c r="B255" s="58"/>
      <c r="C255" s="61"/>
      <c r="D255" s="61"/>
      <c r="E255" s="61"/>
      <c r="F255" s="60"/>
      <c r="G255" s="61"/>
      <c r="H255" s="61"/>
      <c r="I255" s="61"/>
      <c r="J255" s="61"/>
      <c r="K255" s="61"/>
      <c r="L255" s="61"/>
      <c r="M255" s="54">
        <f t="shared" si="18"/>
        <v>0</v>
      </c>
      <c r="N255" s="55">
        <f t="shared" si="19"/>
        <v>0</v>
      </c>
      <c r="O255" s="55">
        <f t="shared" si="20"/>
        <v>0</v>
      </c>
      <c r="P255">
        <f t="shared" si="21"/>
      </c>
    </row>
    <row r="256" spans="1:16" ht="15">
      <c r="A256" s="31">
        <v>238</v>
      </c>
      <c r="B256" s="58"/>
      <c r="C256" s="61"/>
      <c r="D256" s="61"/>
      <c r="E256" s="61"/>
      <c r="F256" s="60"/>
      <c r="G256" s="61"/>
      <c r="H256" s="61"/>
      <c r="I256" s="61"/>
      <c r="J256" s="61"/>
      <c r="K256" s="61"/>
      <c r="L256" s="61"/>
      <c r="M256" s="54">
        <f t="shared" si="18"/>
        <v>0</v>
      </c>
      <c r="N256" s="55">
        <f t="shared" si="19"/>
        <v>0</v>
      </c>
      <c r="O256" s="55">
        <f t="shared" si="20"/>
        <v>0</v>
      </c>
      <c r="P256">
        <f t="shared" si="21"/>
      </c>
    </row>
    <row r="257" spans="1:16" ht="15">
      <c r="A257" s="31">
        <v>239</v>
      </c>
      <c r="B257" s="58"/>
      <c r="C257" s="61"/>
      <c r="D257" s="61"/>
      <c r="E257" s="61"/>
      <c r="F257" s="60"/>
      <c r="G257" s="61"/>
      <c r="H257" s="61"/>
      <c r="I257" s="61"/>
      <c r="J257" s="61"/>
      <c r="K257" s="61"/>
      <c r="L257" s="61"/>
      <c r="M257" s="54">
        <f t="shared" si="18"/>
        <v>0</v>
      </c>
      <c r="N257" s="55">
        <f t="shared" si="19"/>
        <v>0</v>
      </c>
      <c r="O257" s="55">
        <f t="shared" si="20"/>
        <v>0</v>
      </c>
      <c r="P257">
        <f t="shared" si="21"/>
      </c>
    </row>
    <row r="258" spans="1:16" ht="15">
      <c r="A258" s="31">
        <v>240</v>
      </c>
      <c r="B258" s="58"/>
      <c r="C258" s="61"/>
      <c r="D258" s="61"/>
      <c r="E258" s="61"/>
      <c r="F258" s="60"/>
      <c r="G258" s="61"/>
      <c r="H258" s="61"/>
      <c r="I258" s="61"/>
      <c r="J258" s="61"/>
      <c r="K258" s="61"/>
      <c r="L258" s="61"/>
      <c r="M258" s="54">
        <f t="shared" si="18"/>
        <v>0</v>
      </c>
      <c r="N258" s="55">
        <f t="shared" si="19"/>
        <v>0</v>
      </c>
      <c r="O258" s="55">
        <f t="shared" si="20"/>
        <v>0</v>
      </c>
      <c r="P258">
        <f t="shared" si="21"/>
      </c>
    </row>
    <row r="259" spans="1:16" ht="15">
      <c r="A259" s="31">
        <v>241</v>
      </c>
      <c r="B259" s="58"/>
      <c r="C259" s="61"/>
      <c r="D259" s="61"/>
      <c r="E259" s="61"/>
      <c r="F259" s="60"/>
      <c r="G259" s="61"/>
      <c r="H259" s="61"/>
      <c r="I259" s="61"/>
      <c r="J259" s="61"/>
      <c r="K259" s="61"/>
      <c r="L259" s="61"/>
      <c r="M259" s="54">
        <f t="shared" si="18"/>
        <v>0</v>
      </c>
      <c r="N259" s="55">
        <f t="shared" si="19"/>
        <v>0</v>
      </c>
      <c r="O259" s="55">
        <f t="shared" si="20"/>
        <v>0</v>
      </c>
      <c r="P259">
        <f t="shared" si="21"/>
      </c>
    </row>
    <row r="260" spans="1:16" ht="15">
      <c r="A260" s="31">
        <v>242</v>
      </c>
      <c r="B260" s="58"/>
      <c r="C260" s="61"/>
      <c r="D260" s="61"/>
      <c r="E260" s="61"/>
      <c r="F260" s="60"/>
      <c r="G260" s="61"/>
      <c r="H260" s="61"/>
      <c r="I260" s="61"/>
      <c r="J260" s="61"/>
      <c r="K260" s="61"/>
      <c r="L260" s="61"/>
      <c r="M260" s="54">
        <f t="shared" si="18"/>
        <v>0</v>
      </c>
      <c r="N260" s="55">
        <f t="shared" si="19"/>
        <v>0</v>
      </c>
      <c r="O260" s="55">
        <f t="shared" si="20"/>
        <v>0</v>
      </c>
      <c r="P260">
        <f t="shared" si="21"/>
      </c>
    </row>
    <row r="261" spans="1:16" ht="15">
      <c r="A261" s="31">
        <v>243</v>
      </c>
      <c r="B261" s="58"/>
      <c r="C261" s="61"/>
      <c r="D261" s="61"/>
      <c r="E261" s="61"/>
      <c r="F261" s="60"/>
      <c r="G261" s="61"/>
      <c r="H261" s="61"/>
      <c r="I261" s="61"/>
      <c r="J261" s="61"/>
      <c r="K261" s="61"/>
      <c r="L261" s="61"/>
      <c r="M261" s="54">
        <f t="shared" si="18"/>
        <v>0</v>
      </c>
      <c r="N261" s="55">
        <f t="shared" si="19"/>
        <v>0</v>
      </c>
      <c r="O261" s="55">
        <f t="shared" si="20"/>
        <v>0</v>
      </c>
      <c r="P261">
        <f t="shared" si="21"/>
      </c>
    </row>
    <row r="262" spans="1:16" ht="15">
      <c r="A262" s="31">
        <v>244</v>
      </c>
      <c r="B262" s="58"/>
      <c r="C262" s="61"/>
      <c r="D262" s="61"/>
      <c r="E262" s="61"/>
      <c r="F262" s="60"/>
      <c r="G262" s="61"/>
      <c r="H262" s="61"/>
      <c r="I262" s="61"/>
      <c r="J262" s="61"/>
      <c r="K262" s="61"/>
      <c r="L262" s="61"/>
      <c r="M262" s="54">
        <f t="shared" si="18"/>
        <v>0</v>
      </c>
      <c r="N262" s="55">
        <f t="shared" si="19"/>
        <v>0</v>
      </c>
      <c r="O262" s="55">
        <f t="shared" si="20"/>
        <v>0</v>
      </c>
      <c r="P262">
        <f t="shared" si="21"/>
      </c>
    </row>
    <row r="263" spans="1:16" ht="15">
      <c r="A263" s="31">
        <v>245</v>
      </c>
      <c r="B263" s="58"/>
      <c r="C263" s="61"/>
      <c r="D263" s="61"/>
      <c r="E263" s="61"/>
      <c r="F263" s="60"/>
      <c r="G263" s="61"/>
      <c r="H263" s="61"/>
      <c r="I263" s="61"/>
      <c r="J263" s="61"/>
      <c r="K263" s="61"/>
      <c r="L263" s="61"/>
      <c r="M263" s="54">
        <f t="shared" si="18"/>
        <v>0</v>
      </c>
      <c r="N263" s="55">
        <f t="shared" si="19"/>
        <v>0</v>
      </c>
      <c r="O263" s="55">
        <f t="shared" si="20"/>
        <v>0</v>
      </c>
      <c r="P263">
        <f t="shared" si="21"/>
      </c>
    </row>
    <row r="264" spans="1:16" ht="15">
      <c r="A264" s="31">
        <v>246</v>
      </c>
      <c r="B264" s="58"/>
      <c r="C264" s="61"/>
      <c r="D264" s="61"/>
      <c r="E264" s="61"/>
      <c r="F264" s="60"/>
      <c r="G264" s="61"/>
      <c r="H264" s="61"/>
      <c r="I264" s="61"/>
      <c r="J264" s="61"/>
      <c r="K264" s="61"/>
      <c r="L264" s="61"/>
      <c r="M264" s="54">
        <f t="shared" si="18"/>
        <v>0</v>
      </c>
      <c r="N264" s="55">
        <f t="shared" si="19"/>
        <v>0</v>
      </c>
      <c r="O264" s="55">
        <f t="shared" si="20"/>
        <v>0</v>
      </c>
      <c r="P264">
        <f t="shared" si="21"/>
      </c>
    </row>
    <row r="265" spans="1:16" ht="15">
      <c r="A265" s="31">
        <v>247</v>
      </c>
      <c r="B265" s="58"/>
      <c r="C265" s="61"/>
      <c r="D265" s="61"/>
      <c r="E265" s="61"/>
      <c r="F265" s="60"/>
      <c r="G265" s="61"/>
      <c r="H265" s="61"/>
      <c r="I265" s="61"/>
      <c r="J265" s="61"/>
      <c r="K265" s="61"/>
      <c r="L265" s="61"/>
      <c r="M265" s="54">
        <f t="shared" si="18"/>
        <v>0</v>
      </c>
      <c r="N265" s="55">
        <f t="shared" si="19"/>
        <v>0</v>
      </c>
      <c r="O265" s="55">
        <f t="shared" si="20"/>
        <v>0</v>
      </c>
      <c r="P265">
        <f t="shared" si="21"/>
      </c>
    </row>
    <row r="266" spans="1:16" ht="15">
      <c r="A266" s="31">
        <v>248</v>
      </c>
      <c r="B266" s="58"/>
      <c r="C266" s="61"/>
      <c r="D266" s="61"/>
      <c r="E266" s="61"/>
      <c r="F266" s="60"/>
      <c r="G266" s="61"/>
      <c r="H266" s="61"/>
      <c r="I266" s="61"/>
      <c r="J266" s="61"/>
      <c r="K266" s="61"/>
      <c r="L266" s="61"/>
      <c r="M266" s="54">
        <f t="shared" si="18"/>
        <v>0</v>
      </c>
      <c r="N266" s="55">
        <f t="shared" si="19"/>
        <v>0</v>
      </c>
      <c r="O266" s="55">
        <f t="shared" si="20"/>
        <v>0</v>
      </c>
      <c r="P266">
        <f t="shared" si="21"/>
      </c>
    </row>
    <row r="267" spans="1:16" ht="15">
      <c r="A267" s="31">
        <v>249</v>
      </c>
      <c r="B267" s="58"/>
      <c r="C267" s="61"/>
      <c r="D267" s="61"/>
      <c r="E267" s="61"/>
      <c r="F267" s="60"/>
      <c r="G267" s="61"/>
      <c r="H267" s="61"/>
      <c r="I267" s="61"/>
      <c r="J267" s="61"/>
      <c r="K267" s="61"/>
      <c r="L267" s="61"/>
      <c r="M267" s="54">
        <f t="shared" si="18"/>
        <v>0</v>
      </c>
      <c r="N267" s="55">
        <f t="shared" si="19"/>
        <v>0</v>
      </c>
      <c r="O267" s="55">
        <f t="shared" si="20"/>
        <v>0</v>
      </c>
      <c r="P267">
        <f t="shared" si="21"/>
      </c>
    </row>
    <row r="268" spans="1:16" ht="15">
      <c r="A268" s="31">
        <v>250</v>
      </c>
      <c r="B268" s="58"/>
      <c r="C268" s="61"/>
      <c r="D268" s="61"/>
      <c r="E268" s="61"/>
      <c r="F268" s="60"/>
      <c r="G268" s="61"/>
      <c r="H268" s="61"/>
      <c r="I268" s="61"/>
      <c r="J268" s="61"/>
      <c r="K268" s="61"/>
      <c r="L268" s="61"/>
      <c r="M268" s="54">
        <f t="shared" si="18"/>
        <v>0</v>
      </c>
      <c r="N268" s="55">
        <f t="shared" si="19"/>
        <v>0</v>
      </c>
      <c r="O268" s="55">
        <f t="shared" si="20"/>
        <v>0</v>
      </c>
      <c r="P268">
        <f t="shared" si="21"/>
      </c>
    </row>
    <row r="269" spans="1:16" ht="15">
      <c r="A269" s="31">
        <v>251</v>
      </c>
      <c r="B269" s="58"/>
      <c r="C269" s="61"/>
      <c r="D269" s="61"/>
      <c r="E269" s="61"/>
      <c r="F269" s="60"/>
      <c r="G269" s="61"/>
      <c r="H269" s="61"/>
      <c r="I269" s="61"/>
      <c r="J269" s="61"/>
      <c r="K269" s="61"/>
      <c r="L269" s="61"/>
      <c r="M269" s="54">
        <f t="shared" si="18"/>
        <v>0</v>
      </c>
      <c r="N269" s="55">
        <f t="shared" si="19"/>
        <v>0</v>
      </c>
      <c r="O269" s="55">
        <f t="shared" si="20"/>
        <v>0</v>
      </c>
      <c r="P269">
        <f t="shared" si="21"/>
      </c>
    </row>
    <row r="270" spans="1:16" ht="15">
      <c r="A270" s="31">
        <v>252</v>
      </c>
      <c r="B270" s="58"/>
      <c r="C270" s="61"/>
      <c r="D270" s="61"/>
      <c r="E270" s="61"/>
      <c r="F270" s="60"/>
      <c r="G270" s="61"/>
      <c r="H270" s="61"/>
      <c r="I270" s="61"/>
      <c r="J270" s="61"/>
      <c r="K270" s="61"/>
      <c r="L270" s="61"/>
      <c r="M270" s="54">
        <f t="shared" si="18"/>
        <v>0</v>
      </c>
      <c r="N270" s="55">
        <f t="shared" si="19"/>
        <v>0</v>
      </c>
      <c r="O270" s="55">
        <f t="shared" si="20"/>
        <v>0</v>
      </c>
      <c r="P270">
        <f t="shared" si="21"/>
      </c>
    </row>
    <row r="271" spans="1:16" ht="15">
      <c r="A271" s="31">
        <v>253</v>
      </c>
      <c r="B271" s="58"/>
      <c r="C271" s="61"/>
      <c r="D271" s="61"/>
      <c r="E271" s="61"/>
      <c r="F271" s="60"/>
      <c r="G271" s="61"/>
      <c r="H271" s="61"/>
      <c r="I271" s="61"/>
      <c r="J271" s="61"/>
      <c r="K271" s="61"/>
      <c r="L271" s="61"/>
      <c r="M271" s="54">
        <f t="shared" si="18"/>
        <v>0</v>
      </c>
      <c r="N271" s="55">
        <f t="shared" si="19"/>
        <v>0</v>
      </c>
      <c r="O271" s="55">
        <f t="shared" si="20"/>
        <v>0</v>
      </c>
      <c r="P271">
        <f t="shared" si="21"/>
      </c>
    </row>
    <row r="272" spans="1:16" ht="15">
      <c r="A272" s="31">
        <v>254</v>
      </c>
      <c r="B272" s="58"/>
      <c r="C272" s="61"/>
      <c r="D272" s="61"/>
      <c r="E272" s="61"/>
      <c r="F272" s="60"/>
      <c r="G272" s="61"/>
      <c r="H272" s="61"/>
      <c r="I272" s="61"/>
      <c r="J272" s="61"/>
      <c r="K272" s="61"/>
      <c r="L272" s="61"/>
      <c r="M272" s="54">
        <f t="shared" si="18"/>
        <v>0</v>
      </c>
      <c r="N272" s="55">
        <f t="shared" si="19"/>
        <v>0</v>
      </c>
      <c r="O272" s="55">
        <f t="shared" si="20"/>
        <v>0</v>
      </c>
      <c r="P272">
        <f t="shared" si="21"/>
      </c>
    </row>
    <row r="273" spans="1:16" ht="15">
      <c r="A273" s="31">
        <v>255</v>
      </c>
      <c r="B273" s="58"/>
      <c r="C273" s="61"/>
      <c r="D273" s="61"/>
      <c r="E273" s="61"/>
      <c r="F273" s="60"/>
      <c r="G273" s="61"/>
      <c r="H273" s="61"/>
      <c r="I273" s="61"/>
      <c r="J273" s="61"/>
      <c r="K273" s="61"/>
      <c r="L273" s="61"/>
      <c r="M273" s="54">
        <f t="shared" si="18"/>
        <v>0</v>
      </c>
      <c r="N273" s="55">
        <f t="shared" si="19"/>
        <v>0</v>
      </c>
      <c r="O273" s="55">
        <f t="shared" si="20"/>
        <v>0</v>
      </c>
      <c r="P273">
        <f t="shared" si="21"/>
      </c>
    </row>
    <row r="274" spans="1:16" ht="15">
      <c r="A274" s="31">
        <v>256</v>
      </c>
      <c r="B274" s="58"/>
      <c r="C274" s="61"/>
      <c r="D274" s="61"/>
      <c r="E274" s="61"/>
      <c r="F274" s="60"/>
      <c r="G274" s="61"/>
      <c r="H274" s="61"/>
      <c r="I274" s="61"/>
      <c r="J274" s="61"/>
      <c r="K274" s="61"/>
      <c r="L274" s="61"/>
      <c r="M274" s="54">
        <f t="shared" si="18"/>
        <v>0</v>
      </c>
      <c r="N274" s="55">
        <f t="shared" si="19"/>
        <v>0</v>
      </c>
      <c r="O274" s="55">
        <f t="shared" si="20"/>
        <v>0</v>
      </c>
      <c r="P274">
        <f t="shared" si="21"/>
      </c>
    </row>
    <row r="275" spans="1:16" ht="15">
      <c r="A275" s="31">
        <v>257</v>
      </c>
      <c r="B275" s="58"/>
      <c r="C275" s="61"/>
      <c r="D275" s="61"/>
      <c r="E275" s="61"/>
      <c r="F275" s="60"/>
      <c r="G275" s="61"/>
      <c r="H275" s="61"/>
      <c r="I275" s="61"/>
      <c r="J275" s="61"/>
      <c r="K275" s="61"/>
      <c r="L275" s="61"/>
      <c r="M275" s="54">
        <f t="shared" si="18"/>
        <v>0</v>
      </c>
      <c r="N275" s="55">
        <f t="shared" si="19"/>
        <v>0</v>
      </c>
      <c r="O275" s="55">
        <f t="shared" si="20"/>
        <v>0</v>
      </c>
      <c r="P275">
        <f t="shared" si="21"/>
      </c>
    </row>
    <row r="276" spans="1:16" ht="15">
      <c r="A276" s="31">
        <v>258</v>
      </c>
      <c r="B276" s="58"/>
      <c r="C276" s="61"/>
      <c r="D276" s="61"/>
      <c r="E276" s="61"/>
      <c r="F276" s="60"/>
      <c r="G276" s="61"/>
      <c r="H276" s="61"/>
      <c r="I276" s="61"/>
      <c r="J276" s="61"/>
      <c r="K276" s="61"/>
      <c r="L276" s="61"/>
      <c r="M276" s="54">
        <f aca="true" t="shared" si="22" ref="M276:M339">IF((F276-L276)=0,0,(G276+H276+I276)/(F276-L276)*100)</f>
        <v>0</v>
      </c>
      <c r="N276" s="55">
        <f aca="true" t="shared" si="23" ref="N276:N339">IF((F276-L276)=0,0,(G276+H276)/(F276-L276)*100)</f>
        <v>0</v>
      </c>
      <c r="O276" s="55">
        <f aca="true" t="shared" si="24" ref="O276:O339">IF((F276-L276)=0,0,(5*G276+4*H276+3*I276+2*(J276+K276))/(F276-L276))</f>
        <v>0</v>
      </c>
      <c r="P276">
        <f aca="true" t="shared" si="25" ref="P276:P339">TRIM(B276)</f>
      </c>
    </row>
    <row r="277" spans="1:16" ht="15">
      <c r="A277" s="31">
        <v>259</v>
      </c>
      <c r="B277" s="58"/>
      <c r="C277" s="61"/>
      <c r="D277" s="61"/>
      <c r="E277" s="61"/>
      <c r="F277" s="60"/>
      <c r="G277" s="61"/>
      <c r="H277" s="61"/>
      <c r="I277" s="61"/>
      <c r="J277" s="61"/>
      <c r="K277" s="61"/>
      <c r="L277" s="61"/>
      <c r="M277" s="54">
        <f t="shared" si="22"/>
        <v>0</v>
      </c>
      <c r="N277" s="55">
        <f t="shared" si="23"/>
        <v>0</v>
      </c>
      <c r="O277" s="55">
        <f t="shared" si="24"/>
        <v>0</v>
      </c>
      <c r="P277">
        <f t="shared" si="25"/>
      </c>
    </row>
    <row r="278" spans="1:16" ht="15">
      <c r="A278" s="31">
        <v>260</v>
      </c>
      <c r="B278" s="58"/>
      <c r="C278" s="61"/>
      <c r="D278" s="61"/>
      <c r="E278" s="61"/>
      <c r="F278" s="60"/>
      <c r="G278" s="61"/>
      <c r="H278" s="61"/>
      <c r="I278" s="61"/>
      <c r="J278" s="61"/>
      <c r="K278" s="61"/>
      <c r="L278" s="61"/>
      <c r="M278" s="54">
        <f t="shared" si="22"/>
        <v>0</v>
      </c>
      <c r="N278" s="55">
        <f t="shared" si="23"/>
        <v>0</v>
      </c>
      <c r="O278" s="55">
        <f t="shared" si="24"/>
        <v>0</v>
      </c>
      <c r="P278">
        <f t="shared" si="25"/>
      </c>
    </row>
    <row r="279" spans="1:16" ht="15">
      <c r="A279" s="31">
        <v>261</v>
      </c>
      <c r="B279" s="58"/>
      <c r="C279" s="61"/>
      <c r="D279" s="61"/>
      <c r="E279" s="61"/>
      <c r="F279" s="60"/>
      <c r="G279" s="61"/>
      <c r="H279" s="61"/>
      <c r="I279" s="61"/>
      <c r="J279" s="61"/>
      <c r="K279" s="61"/>
      <c r="L279" s="61"/>
      <c r="M279" s="54">
        <f t="shared" si="22"/>
        <v>0</v>
      </c>
      <c r="N279" s="55">
        <f t="shared" si="23"/>
        <v>0</v>
      </c>
      <c r="O279" s="55">
        <f t="shared" si="24"/>
        <v>0</v>
      </c>
      <c r="P279">
        <f t="shared" si="25"/>
      </c>
    </row>
    <row r="280" spans="1:16" ht="15">
      <c r="A280" s="31">
        <v>262</v>
      </c>
      <c r="B280" s="58"/>
      <c r="C280" s="61"/>
      <c r="D280" s="61"/>
      <c r="E280" s="61"/>
      <c r="F280" s="60"/>
      <c r="G280" s="61"/>
      <c r="H280" s="61"/>
      <c r="I280" s="61"/>
      <c r="J280" s="61"/>
      <c r="K280" s="61"/>
      <c r="L280" s="61"/>
      <c r="M280" s="54">
        <f t="shared" si="22"/>
        <v>0</v>
      </c>
      <c r="N280" s="55">
        <f t="shared" si="23"/>
        <v>0</v>
      </c>
      <c r="O280" s="55">
        <f t="shared" si="24"/>
        <v>0</v>
      </c>
      <c r="P280">
        <f t="shared" si="25"/>
      </c>
    </row>
    <row r="281" spans="1:16" ht="15">
      <c r="A281" s="31">
        <v>263</v>
      </c>
      <c r="B281" s="58"/>
      <c r="C281" s="61"/>
      <c r="D281" s="61"/>
      <c r="E281" s="61"/>
      <c r="F281" s="60"/>
      <c r="G281" s="61"/>
      <c r="H281" s="61"/>
      <c r="I281" s="61"/>
      <c r="J281" s="61"/>
      <c r="K281" s="61"/>
      <c r="L281" s="61"/>
      <c r="M281" s="54">
        <f t="shared" si="22"/>
        <v>0</v>
      </c>
      <c r="N281" s="55">
        <f t="shared" si="23"/>
        <v>0</v>
      </c>
      <c r="O281" s="55">
        <f t="shared" si="24"/>
        <v>0</v>
      </c>
      <c r="P281">
        <f t="shared" si="25"/>
      </c>
    </row>
    <row r="282" spans="1:16" ht="15">
      <c r="A282" s="31">
        <v>264</v>
      </c>
      <c r="B282" s="58"/>
      <c r="C282" s="61"/>
      <c r="D282" s="61"/>
      <c r="E282" s="61"/>
      <c r="F282" s="60"/>
      <c r="G282" s="61"/>
      <c r="H282" s="61"/>
      <c r="I282" s="61"/>
      <c r="J282" s="61"/>
      <c r="K282" s="61"/>
      <c r="L282" s="61"/>
      <c r="M282" s="54">
        <f t="shared" si="22"/>
        <v>0</v>
      </c>
      <c r="N282" s="55">
        <f t="shared" si="23"/>
        <v>0</v>
      </c>
      <c r="O282" s="55">
        <f t="shared" si="24"/>
        <v>0</v>
      </c>
      <c r="P282">
        <f t="shared" si="25"/>
      </c>
    </row>
    <row r="283" spans="1:16" ht="15">
      <c r="A283" s="31">
        <v>265</v>
      </c>
      <c r="B283" s="58"/>
      <c r="C283" s="61"/>
      <c r="D283" s="61"/>
      <c r="E283" s="61"/>
      <c r="F283" s="60"/>
      <c r="G283" s="61"/>
      <c r="H283" s="61"/>
      <c r="I283" s="61"/>
      <c r="J283" s="61"/>
      <c r="K283" s="61"/>
      <c r="L283" s="61"/>
      <c r="M283" s="54">
        <f t="shared" si="22"/>
        <v>0</v>
      </c>
      <c r="N283" s="55">
        <f t="shared" si="23"/>
        <v>0</v>
      </c>
      <c r="O283" s="55">
        <f t="shared" si="24"/>
        <v>0</v>
      </c>
      <c r="P283">
        <f t="shared" si="25"/>
      </c>
    </row>
    <row r="284" spans="1:16" ht="15">
      <c r="A284" s="31">
        <v>266</v>
      </c>
      <c r="B284" s="58"/>
      <c r="C284" s="61"/>
      <c r="D284" s="61"/>
      <c r="E284" s="61"/>
      <c r="F284" s="60"/>
      <c r="G284" s="61"/>
      <c r="H284" s="61"/>
      <c r="I284" s="61"/>
      <c r="J284" s="61"/>
      <c r="K284" s="61"/>
      <c r="L284" s="61"/>
      <c r="M284" s="54">
        <f t="shared" si="22"/>
        <v>0</v>
      </c>
      <c r="N284" s="55">
        <f t="shared" si="23"/>
        <v>0</v>
      </c>
      <c r="O284" s="55">
        <f t="shared" si="24"/>
        <v>0</v>
      </c>
      <c r="P284">
        <f t="shared" si="25"/>
      </c>
    </row>
    <row r="285" spans="1:16" ht="15">
      <c r="A285" s="31">
        <v>267</v>
      </c>
      <c r="B285" s="58"/>
      <c r="C285" s="61"/>
      <c r="D285" s="61"/>
      <c r="E285" s="61"/>
      <c r="F285" s="60"/>
      <c r="G285" s="61"/>
      <c r="H285" s="61"/>
      <c r="I285" s="61"/>
      <c r="J285" s="61"/>
      <c r="K285" s="61"/>
      <c r="L285" s="61"/>
      <c r="M285" s="54">
        <f t="shared" si="22"/>
        <v>0</v>
      </c>
      <c r="N285" s="55">
        <f t="shared" si="23"/>
        <v>0</v>
      </c>
      <c r="O285" s="55">
        <f t="shared" si="24"/>
        <v>0</v>
      </c>
      <c r="P285">
        <f t="shared" si="25"/>
      </c>
    </row>
    <row r="286" spans="1:16" ht="15">
      <c r="A286" s="31">
        <v>268</v>
      </c>
      <c r="B286" s="58"/>
      <c r="C286" s="61"/>
      <c r="D286" s="61"/>
      <c r="E286" s="61"/>
      <c r="F286" s="60"/>
      <c r="G286" s="61"/>
      <c r="H286" s="61"/>
      <c r="I286" s="61"/>
      <c r="J286" s="61"/>
      <c r="K286" s="61"/>
      <c r="L286" s="61"/>
      <c r="M286" s="54">
        <f t="shared" si="22"/>
        <v>0</v>
      </c>
      <c r="N286" s="55">
        <f t="shared" si="23"/>
        <v>0</v>
      </c>
      <c r="O286" s="55">
        <f t="shared" si="24"/>
        <v>0</v>
      </c>
      <c r="P286">
        <f t="shared" si="25"/>
      </c>
    </row>
    <row r="287" spans="1:16" ht="15">
      <c r="A287" s="31">
        <v>269</v>
      </c>
      <c r="B287" s="58"/>
      <c r="C287" s="61"/>
      <c r="D287" s="61"/>
      <c r="E287" s="61"/>
      <c r="F287" s="60"/>
      <c r="G287" s="61"/>
      <c r="H287" s="61"/>
      <c r="I287" s="61"/>
      <c r="J287" s="61"/>
      <c r="K287" s="61"/>
      <c r="L287" s="61"/>
      <c r="M287" s="54">
        <f t="shared" si="22"/>
        <v>0</v>
      </c>
      <c r="N287" s="55">
        <f t="shared" si="23"/>
        <v>0</v>
      </c>
      <c r="O287" s="55">
        <f t="shared" si="24"/>
        <v>0</v>
      </c>
      <c r="P287">
        <f t="shared" si="25"/>
      </c>
    </row>
    <row r="288" spans="1:16" ht="15">
      <c r="A288" s="31">
        <v>270</v>
      </c>
      <c r="B288" s="58"/>
      <c r="C288" s="61"/>
      <c r="D288" s="61"/>
      <c r="E288" s="61"/>
      <c r="F288" s="60"/>
      <c r="G288" s="61"/>
      <c r="H288" s="61"/>
      <c r="I288" s="61"/>
      <c r="J288" s="61"/>
      <c r="K288" s="61"/>
      <c r="L288" s="61"/>
      <c r="M288" s="54">
        <f t="shared" si="22"/>
        <v>0</v>
      </c>
      <c r="N288" s="55">
        <f t="shared" si="23"/>
        <v>0</v>
      </c>
      <c r="O288" s="55">
        <f t="shared" si="24"/>
        <v>0</v>
      </c>
      <c r="P288">
        <f t="shared" si="25"/>
      </c>
    </row>
    <row r="289" spans="1:16" ht="15">
      <c r="A289" s="31">
        <v>271</v>
      </c>
      <c r="B289" s="58"/>
      <c r="C289" s="61"/>
      <c r="D289" s="61"/>
      <c r="E289" s="61"/>
      <c r="F289" s="60"/>
      <c r="G289" s="61"/>
      <c r="H289" s="61"/>
      <c r="I289" s="61"/>
      <c r="J289" s="61"/>
      <c r="K289" s="61"/>
      <c r="L289" s="61"/>
      <c r="M289" s="54">
        <f t="shared" si="22"/>
        <v>0</v>
      </c>
      <c r="N289" s="55">
        <f t="shared" si="23"/>
        <v>0</v>
      </c>
      <c r="O289" s="55">
        <f t="shared" si="24"/>
        <v>0</v>
      </c>
      <c r="P289">
        <f t="shared" si="25"/>
      </c>
    </row>
    <row r="290" spans="1:16" ht="15">
      <c r="A290" s="31">
        <v>272</v>
      </c>
      <c r="B290" s="58"/>
      <c r="C290" s="61"/>
      <c r="D290" s="61"/>
      <c r="E290" s="61"/>
      <c r="F290" s="60"/>
      <c r="G290" s="61"/>
      <c r="H290" s="61"/>
      <c r="I290" s="61"/>
      <c r="J290" s="61"/>
      <c r="K290" s="61"/>
      <c r="L290" s="61"/>
      <c r="M290" s="54">
        <f t="shared" si="22"/>
        <v>0</v>
      </c>
      <c r="N290" s="55">
        <f t="shared" si="23"/>
        <v>0</v>
      </c>
      <c r="O290" s="55">
        <f t="shared" si="24"/>
        <v>0</v>
      </c>
      <c r="P290">
        <f t="shared" si="25"/>
      </c>
    </row>
    <row r="291" spans="1:16" ht="15">
      <c r="A291" s="31">
        <v>273</v>
      </c>
      <c r="B291" s="58"/>
      <c r="C291" s="61"/>
      <c r="D291" s="61"/>
      <c r="E291" s="61"/>
      <c r="F291" s="60"/>
      <c r="G291" s="61"/>
      <c r="H291" s="61"/>
      <c r="I291" s="61"/>
      <c r="J291" s="61"/>
      <c r="K291" s="61"/>
      <c r="L291" s="61"/>
      <c r="M291" s="54">
        <f t="shared" si="22"/>
        <v>0</v>
      </c>
      <c r="N291" s="55">
        <f t="shared" si="23"/>
        <v>0</v>
      </c>
      <c r="O291" s="55">
        <f t="shared" si="24"/>
        <v>0</v>
      </c>
      <c r="P291">
        <f t="shared" si="25"/>
      </c>
    </row>
    <row r="292" spans="1:16" ht="15">
      <c r="A292" s="31">
        <v>274</v>
      </c>
      <c r="B292" s="58"/>
      <c r="C292" s="61"/>
      <c r="D292" s="61"/>
      <c r="E292" s="61"/>
      <c r="F292" s="60"/>
      <c r="G292" s="61"/>
      <c r="H292" s="61"/>
      <c r="I292" s="61"/>
      <c r="J292" s="61"/>
      <c r="K292" s="61"/>
      <c r="L292" s="61"/>
      <c r="M292" s="54">
        <f t="shared" si="22"/>
        <v>0</v>
      </c>
      <c r="N292" s="55">
        <f t="shared" si="23"/>
        <v>0</v>
      </c>
      <c r="O292" s="55">
        <f t="shared" si="24"/>
        <v>0</v>
      </c>
      <c r="P292">
        <f t="shared" si="25"/>
      </c>
    </row>
    <row r="293" spans="1:16" ht="15">
      <c r="A293" s="31">
        <v>275</v>
      </c>
      <c r="B293" s="58"/>
      <c r="C293" s="61"/>
      <c r="D293" s="61"/>
      <c r="E293" s="61"/>
      <c r="F293" s="60"/>
      <c r="G293" s="61"/>
      <c r="H293" s="61"/>
      <c r="I293" s="61"/>
      <c r="J293" s="61"/>
      <c r="K293" s="61"/>
      <c r="L293" s="61"/>
      <c r="M293" s="54">
        <f t="shared" si="22"/>
        <v>0</v>
      </c>
      <c r="N293" s="55">
        <f t="shared" si="23"/>
        <v>0</v>
      </c>
      <c r="O293" s="55">
        <f t="shared" si="24"/>
        <v>0</v>
      </c>
      <c r="P293">
        <f t="shared" si="25"/>
      </c>
    </row>
    <row r="294" spans="1:16" ht="15">
      <c r="A294" s="31">
        <v>276</v>
      </c>
      <c r="B294" s="58"/>
      <c r="C294" s="61"/>
      <c r="D294" s="61"/>
      <c r="E294" s="61"/>
      <c r="F294" s="60"/>
      <c r="G294" s="61"/>
      <c r="H294" s="61"/>
      <c r="I294" s="61"/>
      <c r="J294" s="61"/>
      <c r="K294" s="61"/>
      <c r="L294" s="61"/>
      <c r="M294" s="54">
        <f t="shared" si="22"/>
        <v>0</v>
      </c>
      <c r="N294" s="55">
        <f t="shared" si="23"/>
        <v>0</v>
      </c>
      <c r="O294" s="55">
        <f t="shared" si="24"/>
        <v>0</v>
      </c>
      <c r="P294">
        <f t="shared" si="25"/>
      </c>
    </row>
    <row r="295" spans="1:16" ht="15">
      <c r="A295" s="31">
        <v>277</v>
      </c>
      <c r="B295" s="58"/>
      <c r="C295" s="61"/>
      <c r="D295" s="61"/>
      <c r="E295" s="61"/>
      <c r="F295" s="60"/>
      <c r="G295" s="61"/>
      <c r="H295" s="61"/>
      <c r="I295" s="61"/>
      <c r="J295" s="61"/>
      <c r="K295" s="61"/>
      <c r="L295" s="61"/>
      <c r="M295" s="54">
        <f t="shared" si="22"/>
        <v>0</v>
      </c>
      <c r="N295" s="55">
        <f t="shared" si="23"/>
        <v>0</v>
      </c>
      <c r="O295" s="55">
        <f t="shared" si="24"/>
        <v>0</v>
      </c>
      <c r="P295">
        <f t="shared" si="25"/>
      </c>
    </row>
    <row r="296" spans="1:16" ht="15">
      <c r="A296" s="31">
        <v>278</v>
      </c>
      <c r="B296" s="58"/>
      <c r="C296" s="61"/>
      <c r="D296" s="61"/>
      <c r="E296" s="61"/>
      <c r="F296" s="60"/>
      <c r="G296" s="61"/>
      <c r="H296" s="61"/>
      <c r="I296" s="61"/>
      <c r="J296" s="61"/>
      <c r="K296" s="61"/>
      <c r="L296" s="61"/>
      <c r="M296" s="54">
        <f t="shared" si="22"/>
        <v>0</v>
      </c>
      <c r="N296" s="55">
        <f t="shared" si="23"/>
        <v>0</v>
      </c>
      <c r="O296" s="55">
        <f t="shared" si="24"/>
        <v>0</v>
      </c>
      <c r="P296">
        <f t="shared" si="25"/>
      </c>
    </row>
    <row r="297" spans="1:16" ht="15">
      <c r="A297" s="31">
        <v>279</v>
      </c>
      <c r="B297" s="58"/>
      <c r="C297" s="61"/>
      <c r="D297" s="61"/>
      <c r="E297" s="61"/>
      <c r="F297" s="60"/>
      <c r="G297" s="61"/>
      <c r="H297" s="61"/>
      <c r="I297" s="61"/>
      <c r="J297" s="61"/>
      <c r="K297" s="61"/>
      <c r="L297" s="61"/>
      <c r="M297" s="54">
        <f t="shared" si="22"/>
        <v>0</v>
      </c>
      <c r="N297" s="55">
        <f t="shared" si="23"/>
        <v>0</v>
      </c>
      <c r="O297" s="55">
        <f t="shared" si="24"/>
        <v>0</v>
      </c>
      <c r="P297">
        <f t="shared" si="25"/>
      </c>
    </row>
    <row r="298" spans="1:16" ht="15">
      <c r="A298" s="31">
        <v>280</v>
      </c>
      <c r="B298" s="58"/>
      <c r="C298" s="61"/>
      <c r="D298" s="61"/>
      <c r="E298" s="61"/>
      <c r="F298" s="60"/>
      <c r="G298" s="61"/>
      <c r="H298" s="61"/>
      <c r="I298" s="61"/>
      <c r="J298" s="61"/>
      <c r="K298" s="61"/>
      <c r="L298" s="61"/>
      <c r="M298" s="54">
        <f t="shared" si="22"/>
        <v>0</v>
      </c>
      <c r="N298" s="55">
        <f t="shared" si="23"/>
        <v>0</v>
      </c>
      <c r="O298" s="55">
        <f t="shared" si="24"/>
        <v>0</v>
      </c>
      <c r="P298">
        <f t="shared" si="25"/>
      </c>
    </row>
    <row r="299" spans="1:16" ht="15">
      <c r="A299" s="31">
        <v>281</v>
      </c>
      <c r="B299" s="58"/>
      <c r="C299" s="61"/>
      <c r="D299" s="61"/>
      <c r="E299" s="61"/>
      <c r="F299" s="60"/>
      <c r="G299" s="61"/>
      <c r="H299" s="61"/>
      <c r="I299" s="61"/>
      <c r="J299" s="61"/>
      <c r="K299" s="61"/>
      <c r="L299" s="61"/>
      <c r="M299" s="54">
        <f t="shared" si="22"/>
        <v>0</v>
      </c>
      <c r="N299" s="55">
        <f t="shared" si="23"/>
        <v>0</v>
      </c>
      <c r="O299" s="55">
        <f t="shared" si="24"/>
        <v>0</v>
      </c>
      <c r="P299">
        <f t="shared" si="25"/>
      </c>
    </row>
    <row r="300" spans="1:16" ht="15">
      <c r="A300" s="31">
        <v>282</v>
      </c>
      <c r="B300" s="58"/>
      <c r="C300" s="61"/>
      <c r="D300" s="61"/>
      <c r="E300" s="61"/>
      <c r="F300" s="60"/>
      <c r="G300" s="61"/>
      <c r="H300" s="61"/>
      <c r="I300" s="61"/>
      <c r="J300" s="61"/>
      <c r="K300" s="61"/>
      <c r="L300" s="61"/>
      <c r="M300" s="54">
        <f t="shared" si="22"/>
        <v>0</v>
      </c>
      <c r="N300" s="55">
        <f t="shared" si="23"/>
        <v>0</v>
      </c>
      <c r="O300" s="55">
        <f t="shared" si="24"/>
        <v>0</v>
      </c>
      <c r="P300">
        <f t="shared" si="25"/>
      </c>
    </row>
    <row r="301" spans="1:16" ht="15">
      <c r="A301" s="31">
        <v>283</v>
      </c>
      <c r="B301" s="58"/>
      <c r="C301" s="61"/>
      <c r="D301" s="61"/>
      <c r="E301" s="61"/>
      <c r="F301" s="60"/>
      <c r="G301" s="61"/>
      <c r="H301" s="61"/>
      <c r="I301" s="61"/>
      <c r="J301" s="61"/>
      <c r="K301" s="61"/>
      <c r="L301" s="61"/>
      <c r="M301" s="54">
        <f t="shared" si="22"/>
        <v>0</v>
      </c>
      <c r="N301" s="55">
        <f t="shared" si="23"/>
        <v>0</v>
      </c>
      <c r="O301" s="55">
        <f t="shared" si="24"/>
        <v>0</v>
      </c>
      <c r="P301">
        <f t="shared" si="25"/>
      </c>
    </row>
    <row r="302" spans="1:16" ht="15">
      <c r="A302" s="31">
        <v>284</v>
      </c>
      <c r="B302" s="58"/>
      <c r="C302" s="61"/>
      <c r="D302" s="61"/>
      <c r="E302" s="61"/>
      <c r="F302" s="60"/>
      <c r="G302" s="61"/>
      <c r="H302" s="61"/>
      <c r="I302" s="61"/>
      <c r="J302" s="61"/>
      <c r="K302" s="61"/>
      <c r="L302" s="61"/>
      <c r="M302" s="54">
        <f t="shared" si="22"/>
        <v>0</v>
      </c>
      <c r="N302" s="55">
        <f t="shared" si="23"/>
        <v>0</v>
      </c>
      <c r="O302" s="55">
        <f t="shared" si="24"/>
        <v>0</v>
      </c>
      <c r="P302">
        <f t="shared" si="25"/>
      </c>
    </row>
    <row r="303" spans="1:16" ht="15">
      <c r="A303" s="31">
        <v>285</v>
      </c>
      <c r="B303" s="58"/>
      <c r="C303" s="61"/>
      <c r="D303" s="61"/>
      <c r="E303" s="61"/>
      <c r="F303" s="60"/>
      <c r="G303" s="61"/>
      <c r="H303" s="61"/>
      <c r="I303" s="61"/>
      <c r="J303" s="61"/>
      <c r="K303" s="61"/>
      <c r="L303" s="61"/>
      <c r="M303" s="54">
        <f t="shared" si="22"/>
        <v>0</v>
      </c>
      <c r="N303" s="55">
        <f t="shared" si="23"/>
        <v>0</v>
      </c>
      <c r="O303" s="55">
        <f t="shared" si="24"/>
        <v>0</v>
      </c>
      <c r="P303">
        <f t="shared" si="25"/>
      </c>
    </row>
    <row r="304" spans="1:16" ht="15">
      <c r="A304" s="31">
        <v>286</v>
      </c>
      <c r="B304" s="58"/>
      <c r="C304" s="61"/>
      <c r="D304" s="61"/>
      <c r="E304" s="61"/>
      <c r="F304" s="60"/>
      <c r="G304" s="61"/>
      <c r="H304" s="61"/>
      <c r="I304" s="61"/>
      <c r="J304" s="61"/>
      <c r="K304" s="61"/>
      <c r="L304" s="61"/>
      <c r="M304" s="54">
        <f t="shared" si="22"/>
        <v>0</v>
      </c>
      <c r="N304" s="55">
        <f t="shared" si="23"/>
        <v>0</v>
      </c>
      <c r="O304" s="55">
        <f t="shared" si="24"/>
        <v>0</v>
      </c>
      <c r="P304">
        <f t="shared" si="25"/>
      </c>
    </row>
    <row r="305" spans="1:16" ht="15">
      <c r="A305" s="31">
        <v>287</v>
      </c>
      <c r="B305" s="58"/>
      <c r="C305" s="61"/>
      <c r="D305" s="61"/>
      <c r="E305" s="61"/>
      <c r="F305" s="60"/>
      <c r="G305" s="61"/>
      <c r="H305" s="61"/>
      <c r="I305" s="61"/>
      <c r="J305" s="61"/>
      <c r="K305" s="61"/>
      <c r="L305" s="61"/>
      <c r="M305" s="54">
        <f t="shared" si="22"/>
        <v>0</v>
      </c>
      <c r="N305" s="55">
        <f t="shared" si="23"/>
        <v>0</v>
      </c>
      <c r="O305" s="55">
        <f t="shared" si="24"/>
        <v>0</v>
      </c>
      <c r="P305">
        <f t="shared" si="25"/>
      </c>
    </row>
    <row r="306" spans="1:16" ht="15">
      <c r="A306" s="31">
        <v>288</v>
      </c>
      <c r="B306" s="58"/>
      <c r="C306" s="61"/>
      <c r="D306" s="61"/>
      <c r="E306" s="61"/>
      <c r="F306" s="60"/>
      <c r="G306" s="61"/>
      <c r="H306" s="61"/>
      <c r="I306" s="61"/>
      <c r="J306" s="61"/>
      <c r="K306" s="61"/>
      <c r="L306" s="61"/>
      <c r="M306" s="54">
        <f t="shared" si="22"/>
        <v>0</v>
      </c>
      <c r="N306" s="55">
        <f t="shared" si="23"/>
        <v>0</v>
      </c>
      <c r="O306" s="55">
        <f t="shared" si="24"/>
        <v>0</v>
      </c>
      <c r="P306">
        <f t="shared" si="25"/>
      </c>
    </row>
    <row r="307" spans="1:16" ht="15">
      <c r="A307" s="31">
        <v>289</v>
      </c>
      <c r="B307" s="58"/>
      <c r="C307" s="61"/>
      <c r="D307" s="61"/>
      <c r="E307" s="61"/>
      <c r="F307" s="60"/>
      <c r="G307" s="61"/>
      <c r="H307" s="61"/>
      <c r="I307" s="61"/>
      <c r="J307" s="61"/>
      <c r="K307" s="61"/>
      <c r="L307" s="61"/>
      <c r="M307" s="54">
        <f t="shared" si="22"/>
        <v>0</v>
      </c>
      <c r="N307" s="55">
        <f t="shared" si="23"/>
        <v>0</v>
      </c>
      <c r="O307" s="55">
        <f t="shared" si="24"/>
        <v>0</v>
      </c>
      <c r="P307">
        <f t="shared" si="25"/>
      </c>
    </row>
    <row r="308" spans="1:16" ht="15">
      <c r="A308" s="31">
        <v>290</v>
      </c>
      <c r="B308" s="58"/>
      <c r="C308" s="61"/>
      <c r="D308" s="61"/>
      <c r="E308" s="61"/>
      <c r="F308" s="60"/>
      <c r="G308" s="61"/>
      <c r="H308" s="61"/>
      <c r="I308" s="61"/>
      <c r="J308" s="61"/>
      <c r="K308" s="61"/>
      <c r="L308" s="61"/>
      <c r="M308" s="54">
        <f t="shared" si="22"/>
        <v>0</v>
      </c>
      <c r="N308" s="55">
        <f t="shared" si="23"/>
        <v>0</v>
      </c>
      <c r="O308" s="55">
        <f t="shared" si="24"/>
        <v>0</v>
      </c>
      <c r="P308">
        <f t="shared" si="25"/>
      </c>
    </row>
    <row r="309" spans="1:16" ht="15">
      <c r="A309" s="31">
        <v>291</v>
      </c>
      <c r="B309" s="58"/>
      <c r="C309" s="61"/>
      <c r="D309" s="61"/>
      <c r="E309" s="61"/>
      <c r="F309" s="60"/>
      <c r="G309" s="61"/>
      <c r="H309" s="61"/>
      <c r="I309" s="61"/>
      <c r="J309" s="61"/>
      <c r="K309" s="61"/>
      <c r="L309" s="61"/>
      <c r="M309" s="54">
        <f t="shared" si="22"/>
        <v>0</v>
      </c>
      <c r="N309" s="55">
        <f t="shared" si="23"/>
        <v>0</v>
      </c>
      <c r="O309" s="55">
        <f t="shared" si="24"/>
        <v>0</v>
      </c>
      <c r="P309">
        <f t="shared" si="25"/>
      </c>
    </row>
    <row r="310" spans="1:16" ht="15">
      <c r="A310" s="31">
        <v>292</v>
      </c>
      <c r="B310" s="58"/>
      <c r="C310" s="61"/>
      <c r="D310" s="61"/>
      <c r="E310" s="61"/>
      <c r="F310" s="60"/>
      <c r="G310" s="61"/>
      <c r="H310" s="61"/>
      <c r="I310" s="61"/>
      <c r="J310" s="61"/>
      <c r="K310" s="61"/>
      <c r="L310" s="61"/>
      <c r="M310" s="54">
        <f t="shared" si="22"/>
        <v>0</v>
      </c>
      <c r="N310" s="55">
        <f t="shared" si="23"/>
        <v>0</v>
      </c>
      <c r="O310" s="55">
        <f t="shared" si="24"/>
        <v>0</v>
      </c>
      <c r="P310">
        <f t="shared" si="25"/>
      </c>
    </row>
    <row r="311" spans="1:16" ht="15">
      <c r="A311" s="31">
        <v>293</v>
      </c>
      <c r="B311" s="58"/>
      <c r="C311" s="61"/>
      <c r="D311" s="61"/>
      <c r="E311" s="61"/>
      <c r="F311" s="60"/>
      <c r="G311" s="61"/>
      <c r="H311" s="61"/>
      <c r="I311" s="61"/>
      <c r="J311" s="61"/>
      <c r="K311" s="61"/>
      <c r="L311" s="61"/>
      <c r="M311" s="54">
        <f t="shared" si="22"/>
        <v>0</v>
      </c>
      <c r="N311" s="55">
        <f t="shared" si="23"/>
        <v>0</v>
      </c>
      <c r="O311" s="55">
        <f t="shared" si="24"/>
        <v>0</v>
      </c>
      <c r="P311">
        <f t="shared" si="25"/>
      </c>
    </row>
    <row r="312" spans="1:16" ht="15">
      <c r="A312" s="31">
        <v>294</v>
      </c>
      <c r="B312" s="58"/>
      <c r="C312" s="61"/>
      <c r="D312" s="61"/>
      <c r="E312" s="61"/>
      <c r="F312" s="60"/>
      <c r="G312" s="61"/>
      <c r="H312" s="61"/>
      <c r="I312" s="61"/>
      <c r="J312" s="61"/>
      <c r="K312" s="61"/>
      <c r="L312" s="61"/>
      <c r="M312" s="54">
        <f t="shared" si="22"/>
        <v>0</v>
      </c>
      <c r="N312" s="55">
        <f t="shared" si="23"/>
        <v>0</v>
      </c>
      <c r="O312" s="55">
        <f t="shared" si="24"/>
        <v>0</v>
      </c>
      <c r="P312">
        <f t="shared" si="25"/>
      </c>
    </row>
    <row r="313" spans="1:16" ht="15">
      <c r="A313" s="31">
        <v>295</v>
      </c>
      <c r="B313" s="58"/>
      <c r="C313" s="61"/>
      <c r="D313" s="61"/>
      <c r="E313" s="61"/>
      <c r="F313" s="60"/>
      <c r="G313" s="61"/>
      <c r="H313" s="61"/>
      <c r="I313" s="61"/>
      <c r="J313" s="61"/>
      <c r="K313" s="61"/>
      <c r="L313" s="61"/>
      <c r="M313" s="54">
        <f t="shared" si="22"/>
        <v>0</v>
      </c>
      <c r="N313" s="55">
        <f t="shared" si="23"/>
        <v>0</v>
      </c>
      <c r="O313" s="55">
        <f t="shared" si="24"/>
        <v>0</v>
      </c>
      <c r="P313">
        <f t="shared" si="25"/>
      </c>
    </row>
    <row r="314" spans="1:16" ht="15">
      <c r="A314" s="31">
        <v>296</v>
      </c>
      <c r="B314" s="58"/>
      <c r="C314" s="61"/>
      <c r="D314" s="61"/>
      <c r="E314" s="61"/>
      <c r="F314" s="60"/>
      <c r="G314" s="61"/>
      <c r="H314" s="61"/>
      <c r="I314" s="61"/>
      <c r="J314" s="61"/>
      <c r="K314" s="61"/>
      <c r="L314" s="61"/>
      <c r="M314" s="54">
        <f t="shared" si="22"/>
        <v>0</v>
      </c>
      <c r="N314" s="55">
        <f t="shared" si="23"/>
        <v>0</v>
      </c>
      <c r="O314" s="55">
        <f t="shared" si="24"/>
        <v>0</v>
      </c>
      <c r="P314">
        <f t="shared" si="25"/>
      </c>
    </row>
    <row r="315" spans="1:16" ht="15">
      <c r="A315" s="31">
        <v>297</v>
      </c>
      <c r="B315" s="58"/>
      <c r="C315" s="61"/>
      <c r="D315" s="61"/>
      <c r="E315" s="61"/>
      <c r="F315" s="60"/>
      <c r="G315" s="61"/>
      <c r="H315" s="61"/>
      <c r="I315" s="61"/>
      <c r="J315" s="61"/>
      <c r="K315" s="61"/>
      <c r="L315" s="61"/>
      <c r="M315" s="54">
        <f t="shared" si="22"/>
        <v>0</v>
      </c>
      <c r="N315" s="55">
        <f t="shared" si="23"/>
        <v>0</v>
      </c>
      <c r="O315" s="55">
        <f t="shared" si="24"/>
        <v>0</v>
      </c>
      <c r="P315">
        <f t="shared" si="25"/>
      </c>
    </row>
    <row r="316" spans="1:16" ht="15">
      <c r="A316" s="31">
        <v>298</v>
      </c>
      <c r="B316" s="58"/>
      <c r="C316" s="61"/>
      <c r="D316" s="61"/>
      <c r="E316" s="61"/>
      <c r="F316" s="60"/>
      <c r="G316" s="61"/>
      <c r="H316" s="61"/>
      <c r="I316" s="61"/>
      <c r="J316" s="61"/>
      <c r="K316" s="61"/>
      <c r="L316" s="61"/>
      <c r="M316" s="54">
        <f t="shared" si="22"/>
        <v>0</v>
      </c>
      <c r="N316" s="55">
        <f t="shared" si="23"/>
        <v>0</v>
      </c>
      <c r="O316" s="55">
        <f t="shared" si="24"/>
        <v>0</v>
      </c>
      <c r="P316">
        <f t="shared" si="25"/>
      </c>
    </row>
    <row r="317" spans="1:16" ht="15">
      <c r="A317" s="31">
        <v>299</v>
      </c>
      <c r="B317" s="58"/>
      <c r="C317" s="61"/>
      <c r="D317" s="61"/>
      <c r="E317" s="61"/>
      <c r="F317" s="60"/>
      <c r="G317" s="61"/>
      <c r="H317" s="61"/>
      <c r="I317" s="61"/>
      <c r="J317" s="61"/>
      <c r="K317" s="61"/>
      <c r="L317" s="61"/>
      <c r="M317" s="54">
        <f t="shared" si="22"/>
        <v>0</v>
      </c>
      <c r="N317" s="55">
        <f t="shared" si="23"/>
        <v>0</v>
      </c>
      <c r="O317" s="55">
        <f t="shared" si="24"/>
        <v>0</v>
      </c>
      <c r="P317">
        <f t="shared" si="25"/>
      </c>
    </row>
    <row r="318" spans="1:16" ht="15">
      <c r="A318" s="31">
        <v>300</v>
      </c>
      <c r="B318" s="58"/>
      <c r="C318" s="61"/>
      <c r="D318" s="61"/>
      <c r="E318" s="61"/>
      <c r="F318" s="60"/>
      <c r="G318" s="61"/>
      <c r="H318" s="61"/>
      <c r="I318" s="61"/>
      <c r="J318" s="61"/>
      <c r="K318" s="61"/>
      <c r="L318" s="61"/>
      <c r="M318" s="54">
        <f t="shared" si="22"/>
        <v>0</v>
      </c>
      <c r="N318" s="55">
        <f t="shared" si="23"/>
        <v>0</v>
      </c>
      <c r="O318" s="55">
        <f t="shared" si="24"/>
        <v>0</v>
      </c>
      <c r="P318">
        <f t="shared" si="25"/>
      </c>
    </row>
    <row r="319" spans="1:16" ht="15">
      <c r="A319" s="31">
        <v>301</v>
      </c>
      <c r="B319" s="58"/>
      <c r="C319" s="61"/>
      <c r="D319" s="61"/>
      <c r="E319" s="61"/>
      <c r="F319" s="60"/>
      <c r="G319" s="61"/>
      <c r="H319" s="61"/>
      <c r="I319" s="61"/>
      <c r="J319" s="61"/>
      <c r="K319" s="61"/>
      <c r="L319" s="61"/>
      <c r="M319" s="54">
        <f t="shared" si="22"/>
        <v>0</v>
      </c>
      <c r="N319" s="55">
        <f t="shared" si="23"/>
        <v>0</v>
      </c>
      <c r="O319" s="55">
        <f t="shared" si="24"/>
        <v>0</v>
      </c>
      <c r="P319">
        <f t="shared" si="25"/>
      </c>
    </row>
    <row r="320" spans="1:16" ht="15">
      <c r="A320" s="31">
        <v>302</v>
      </c>
      <c r="B320" s="58"/>
      <c r="C320" s="61"/>
      <c r="D320" s="61"/>
      <c r="E320" s="61"/>
      <c r="F320" s="60"/>
      <c r="G320" s="61"/>
      <c r="H320" s="61"/>
      <c r="I320" s="61"/>
      <c r="J320" s="61"/>
      <c r="K320" s="61"/>
      <c r="L320" s="61"/>
      <c r="M320" s="54">
        <f t="shared" si="22"/>
        <v>0</v>
      </c>
      <c r="N320" s="55">
        <f t="shared" si="23"/>
        <v>0</v>
      </c>
      <c r="O320" s="55">
        <f t="shared" si="24"/>
        <v>0</v>
      </c>
      <c r="P320">
        <f t="shared" si="25"/>
      </c>
    </row>
    <row r="321" spans="1:16" ht="15">
      <c r="A321" s="31">
        <v>303</v>
      </c>
      <c r="B321" s="58"/>
      <c r="C321" s="61"/>
      <c r="D321" s="61"/>
      <c r="E321" s="61"/>
      <c r="F321" s="60"/>
      <c r="G321" s="61"/>
      <c r="H321" s="61"/>
      <c r="I321" s="61"/>
      <c r="J321" s="61"/>
      <c r="K321" s="61"/>
      <c r="L321" s="61"/>
      <c r="M321" s="54">
        <f t="shared" si="22"/>
        <v>0</v>
      </c>
      <c r="N321" s="55">
        <f t="shared" si="23"/>
        <v>0</v>
      </c>
      <c r="O321" s="55">
        <f t="shared" si="24"/>
        <v>0</v>
      </c>
      <c r="P321">
        <f t="shared" si="25"/>
      </c>
    </row>
    <row r="322" spans="1:16" ht="15">
      <c r="A322" s="31">
        <v>304</v>
      </c>
      <c r="B322" s="58"/>
      <c r="C322" s="61"/>
      <c r="D322" s="61"/>
      <c r="E322" s="61"/>
      <c r="F322" s="60"/>
      <c r="G322" s="61"/>
      <c r="H322" s="61"/>
      <c r="I322" s="61"/>
      <c r="J322" s="61"/>
      <c r="K322" s="61"/>
      <c r="L322" s="61"/>
      <c r="M322" s="54">
        <f t="shared" si="22"/>
        <v>0</v>
      </c>
      <c r="N322" s="55">
        <f t="shared" si="23"/>
        <v>0</v>
      </c>
      <c r="O322" s="55">
        <f t="shared" si="24"/>
        <v>0</v>
      </c>
      <c r="P322">
        <f t="shared" si="25"/>
      </c>
    </row>
    <row r="323" spans="1:16" ht="15">
      <c r="A323" s="31">
        <v>305</v>
      </c>
      <c r="B323" s="58"/>
      <c r="C323" s="61"/>
      <c r="D323" s="61"/>
      <c r="E323" s="61"/>
      <c r="F323" s="60"/>
      <c r="G323" s="61"/>
      <c r="H323" s="61"/>
      <c r="I323" s="61"/>
      <c r="J323" s="61"/>
      <c r="K323" s="61"/>
      <c r="L323" s="61"/>
      <c r="M323" s="54">
        <f t="shared" si="22"/>
        <v>0</v>
      </c>
      <c r="N323" s="55">
        <f t="shared" si="23"/>
        <v>0</v>
      </c>
      <c r="O323" s="55">
        <f t="shared" si="24"/>
        <v>0</v>
      </c>
      <c r="P323">
        <f t="shared" si="25"/>
      </c>
    </row>
    <row r="324" spans="1:16" ht="15">
      <c r="A324" s="31">
        <v>306</v>
      </c>
      <c r="B324" s="58"/>
      <c r="C324" s="61"/>
      <c r="D324" s="61"/>
      <c r="E324" s="61"/>
      <c r="F324" s="60"/>
      <c r="G324" s="61"/>
      <c r="H324" s="61"/>
      <c r="I324" s="61"/>
      <c r="J324" s="61"/>
      <c r="K324" s="61"/>
      <c r="L324" s="61"/>
      <c r="M324" s="54">
        <f t="shared" si="22"/>
        <v>0</v>
      </c>
      <c r="N324" s="55">
        <f t="shared" si="23"/>
        <v>0</v>
      </c>
      <c r="O324" s="55">
        <f t="shared" si="24"/>
        <v>0</v>
      </c>
      <c r="P324">
        <f t="shared" si="25"/>
      </c>
    </row>
    <row r="325" spans="1:16" ht="15">
      <c r="A325" s="31">
        <v>307</v>
      </c>
      <c r="B325" s="58"/>
      <c r="C325" s="61"/>
      <c r="D325" s="61"/>
      <c r="E325" s="61"/>
      <c r="F325" s="60"/>
      <c r="G325" s="61"/>
      <c r="H325" s="61"/>
      <c r="I325" s="61"/>
      <c r="J325" s="61"/>
      <c r="K325" s="61"/>
      <c r="L325" s="61"/>
      <c r="M325" s="54">
        <f t="shared" si="22"/>
        <v>0</v>
      </c>
      <c r="N325" s="55">
        <f t="shared" si="23"/>
        <v>0</v>
      </c>
      <c r="O325" s="55">
        <f t="shared" si="24"/>
        <v>0</v>
      </c>
      <c r="P325">
        <f t="shared" si="25"/>
      </c>
    </row>
    <row r="326" spans="1:16" ht="15">
      <c r="A326" s="31">
        <v>308</v>
      </c>
      <c r="B326" s="58"/>
      <c r="C326" s="61"/>
      <c r="D326" s="61"/>
      <c r="E326" s="61"/>
      <c r="F326" s="60"/>
      <c r="G326" s="61"/>
      <c r="H326" s="61"/>
      <c r="I326" s="61"/>
      <c r="J326" s="61"/>
      <c r="K326" s="61"/>
      <c r="L326" s="61"/>
      <c r="M326" s="54">
        <f t="shared" si="22"/>
        <v>0</v>
      </c>
      <c r="N326" s="55">
        <f t="shared" si="23"/>
        <v>0</v>
      </c>
      <c r="O326" s="55">
        <f t="shared" si="24"/>
        <v>0</v>
      </c>
      <c r="P326">
        <f t="shared" si="25"/>
      </c>
    </row>
    <row r="327" spans="1:16" ht="15">
      <c r="A327" s="31">
        <v>309</v>
      </c>
      <c r="B327" s="58"/>
      <c r="C327" s="61"/>
      <c r="D327" s="61"/>
      <c r="E327" s="61"/>
      <c r="F327" s="60"/>
      <c r="G327" s="61"/>
      <c r="H327" s="61"/>
      <c r="I327" s="61"/>
      <c r="J327" s="61"/>
      <c r="K327" s="61"/>
      <c r="L327" s="61"/>
      <c r="M327" s="54">
        <f t="shared" si="22"/>
        <v>0</v>
      </c>
      <c r="N327" s="55">
        <f t="shared" si="23"/>
        <v>0</v>
      </c>
      <c r="O327" s="55">
        <f t="shared" si="24"/>
        <v>0</v>
      </c>
      <c r="P327">
        <f t="shared" si="25"/>
      </c>
    </row>
    <row r="328" spans="1:16" ht="15">
      <c r="A328" s="31">
        <v>310</v>
      </c>
      <c r="B328" s="58"/>
      <c r="C328" s="61"/>
      <c r="D328" s="61"/>
      <c r="E328" s="61"/>
      <c r="F328" s="60"/>
      <c r="G328" s="61"/>
      <c r="H328" s="61"/>
      <c r="I328" s="61"/>
      <c r="J328" s="61"/>
      <c r="K328" s="61"/>
      <c r="L328" s="61"/>
      <c r="M328" s="54">
        <f t="shared" si="22"/>
        <v>0</v>
      </c>
      <c r="N328" s="55">
        <f t="shared" si="23"/>
        <v>0</v>
      </c>
      <c r="O328" s="55">
        <f t="shared" si="24"/>
        <v>0</v>
      </c>
      <c r="P328">
        <f t="shared" si="25"/>
      </c>
    </row>
    <row r="329" spans="1:16" ht="15">
      <c r="A329" s="31">
        <v>311</v>
      </c>
      <c r="B329" s="58"/>
      <c r="C329" s="61"/>
      <c r="D329" s="61"/>
      <c r="E329" s="61"/>
      <c r="F329" s="60"/>
      <c r="G329" s="61"/>
      <c r="H329" s="61"/>
      <c r="I329" s="61"/>
      <c r="J329" s="61"/>
      <c r="K329" s="61"/>
      <c r="L329" s="61"/>
      <c r="M329" s="54">
        <f t="shared" si="22"/>
        <v>0</v>
      </c>
      <c r="N329" s="55">
        <f t="shared" si="23"/>
        <v>0</v>
      </c>
      <c r="O329" s="55">
        <f t="shared" si="24"/>
        <v>0</v>
      </c>
      <c r="P329">
        <f t="shared" si="25"/>
      </c>
    </row>
    <row r="330" spans="1:16" ht="15">
      <c r="A330" s="31">
        <v>312</v>
      </c>
      <c r="B330" s="58"/>
      <c r="C330" s="61"/>
      <c r="D330" s="61"/>
      <c r="E330" s="61"/>
      <c r="F330" s="60"/>
      <c r="G330" s="61"/>
      <c r="H330" s="61"/>
      <c r="I330" s="61"/>
      <c r="J330" s="61"/>
      <c r="K330" s="61"/>
      <c r="L330" s="61"/>
      <c r="M330" s="54">
        <f t="shared" si="22"/>
        <v>0</v>
      </c>
      <c r="N330" s="55">
        <f t="shared" si="23"/>
        <v>0</v>
      </c>
      <c r="O330" s="55">
        <f t="shared" si="24"/>
        <v>0</v>
      </c>
      <c r="P330">
        <f t="shared" si="25"/>
      </c>
    </row>
    <row r="331" spans="1:16" ht="15">
      <c r="A331" s="31">
        <v>313</v>
      </c>
      <c r="B331" s="58"/>
      <c r="C331" s="61"/>
      <c r="D331" s="61"/>
      <c r="E331" s="61"/>
      <c r="F331" s="60"/>
      <c r="G331" s="61"/>
      <c r="H331" s="61"/>
      <c r="I331" s="61"/>
      <c r="J331" s="61"/>
      <c r="K331" s="61"/>
      <c r="L331" s="61"/>
      <c r="M331" s="54">
        <f t="shared" si="22"/>
        <v>0</v>
      </c>
      <c r="N331" s="55">
        <f t="shared" si="23"/>
        <v>0</v>
      </c>
      <c r="O331" s="55">
        <f t="shared" si="24"/>
        <v>0</v>
      </c>
      <c r="P331">
        <f t="shared" si="25"/>
      </c>
    </row>
    <row r="332" spans="1:16" ht="15">
      <c r="A332" s="31">
        <v>314</v>
      </c>
      <c r="B332" s="58"/>
      <c r="C332" s="61"/>
      <c r="D332" s="61"/>
      <c r="E332" s="61"/>
      <c r="F332" s="60"/>
      <c r="G332" s="61"/>
      <c r="H332" s="61"/>
      <c r="I332" s="61"/>
      <c r="J332" s="61"/>
      <c r="K332" s="61"/>
      <c r="L332" s="61"/>
      <c r="M332" s="54">
        <f t="shared" si="22"/>
        <v>0</v>
      </c>
      <c r="N332" s="55">
        <f t="shared" si="23"/>
        <v>0</v>
      </c>
      <c r="O332" s="55">
        <f t="shared" si="24"/>
        <v>0</v>
      </c>
      <c r="P332">
        <f t="shared" si="25"/>
      </c>
    </row>
    <row r="333" spans="1:16" ht="15">
      <c r="A333" s="31">
        <v>315</v>
      </c>
      <c r="B333" s="58"/>
      <c r="C333" s="61"/>
      <c r="D333" s="61"/>
      <c r="E333" s="61"/>
      <c r="F333" s="60"/>
      <c r="G333" s="61"/>
      <c r="H333" s="61"/>
      <c r="I333" s="61"/>
      <c r="J333" s="61"/>
      <c r="K333" s="61"/>
      <c r="L333" s="61"/>
      <c r="M333" s="54">
        <f t="shared" si="22"/>
        <v>0</v>
      </c>
      <c r="N333" s="55">
        <f t="shared" si="23"/>
        <v>0</v>
      </c>
      <c r="O333" s="55">
        <f t="shared" si="24"/>
        <v>0</v>
      </c>
      <c r="P333">
        <f t="shared" si="25"/>
      </c>
    </row>
    <row r="334" spans="1:16" ht="15">
      <c r="A334" s="31">
        <v>316</v>
      </c>
      <c r="B334" s="58"/>
      <c r="C334" s="61"/>
      <c r="D334" s="61"/>
      <c r="E334" s="61"/>
      <c r="F334" s="60"/>
      <c r="G334" s="61"/>
      <c r="H334" s="61"/>
      <c r="I334" s="61"/>
      <c r="J334" s="61"/>
      <c r="K334" s="61"/>
      <c r="L334" s="61"/>
      <c r="M334" s="54">
        <f t="shared" si="22"/>
        <v>0</v>
      </c>
      <c r="N334" s="55">
        <f t="shared" si="23"/>
        <v>0</v>
      </c>
      <c r="O334" s="55">
        <f t="shared" si="24"/>
        <v>0</v>
      </c>
      <c r="P334">
        <f t="shared" si="25"/>
      </c>
    </row>
    <row r="335" spans="1:16" ht="15">
      <c r="A335" s="31">
        <v>317</v>
      </c>
      <c r="B335" s="58"/>
      <c r="C335" s="61"/>
      <c r="D335" s="61"/>
      <c r="E335" s="61"/>
      <c r="F335" s="60"/>
      <c r="G335" s="61"/>
      <c r="H335" s="61"/>
      <c r="I335" s="61"/>
      <c r="J335" s="61"/>
      <c r="K335" s="61"/>
      <c r="L335" s="61"/>
      <c r="M335" s="54">
        <f t="shared" si="22"/>
        <v>0</v>
      </c>
      <c r="N335" s="55">
        <f t="shared" si="23"/>
        <v>0</v>
      </c>
      <c r="O335" s="55">
        <f t="shared" si="24"/>
        <v>0</v>
      </c>
      <c r="P335">
        <f t="shared" si="25"/>
      </c>
    </row>
    <row r="336" spans="1:16" ht="15">
      <c r="A336" s="31">
        <v>318</v>
      </c>
      <c r="B336" s="58"/>
      <c r="C336" s="61"/>
      <c r="D336" s="61"/>
      <c r="E336" s="61"/>
      <c r="F336" s="60"/>
      <c r="G336" s="61"/>
      <c r="H336" s="61"/>
      <c r="I336" s="61"/>
      <c r="J336" s="61"/>
      <c r="K336" s="61"/>
      <c r="L336" s="61"/>
      <c r="M336" s="54">
        <f t="shared" si="22"/>
        <v>0</v>
      </c>
      <c r="N336" s="55">
        <f t="shared" si="23"/>
        <v>0</v>
      </c>
      <c r="O336" s="55">
        <f t="shared" si="24"/>
        <v>0</v>
      </c>
      <c r="P336">
        <f t="shared" si="25"/>
      </c>
    </row>
    <row r="337" spans="1:16" ht="15">
      <c r="A337" s="31">
        <v>319</v>
      </c>
      <c r="B337" s="58"/>
      <c r="C337" s="61"/>
      <c r="D337" s="61"/>
      <c r="E337" s="61"/>
      <c r="F337" s="60"/>
      <c r="G337" s="61"/>
      <c r="H337" s="61"/>
      <c r="I337" s="61"/>
      <c r="J337" s="61"/>
      <c r="K337" s="61"/>
      <c r="L337" s="61"/>
      <c r="M337" s="54">
        <f t="shared" si="22"/>
        <v>0</v>
      </c>
      <c r="N337" s="55">
        <f t="shared" si="23"/>
        <v>0</v>
      </c>
      <c r="O337" s="55">
        <f t="shared" si="24"/>
        <v>0</v>
      </c>
      <c r="P337">
        <f t="shared" si="25"/>
      </c>
    </row>
    <row r="338" spans="1:16" ht="15">
      <c r="A338" s="31">
        <v>320</v>
      </c>
      <c r="B338" s="58"/>
      <c r="C338" s="61"/>
      <c r="D338" s="61"/>
      <c r="E338" s="61"/>
      <c r="F338" s="60"/>
      <c r="G338" s="61"/>
      <c r="H338" s="61"/>
      <c r="I338" s="61"/>
      <c r="J338" s="61"/>
      <c r="K338" s="61"/>
      <c r="L338" s="61"/>
      <c r="M338" s="54">
        <f t="shared" si="22"/>
        <v>0</v>
      </c>
      <c r="N338" s="55">
        <f t="shared" si="23"/>
        <v>0</v>
      </c>
      <c r="O338" s="55">
        <f t="shared" si="24"/>
        <v>0</v>
      </c>
      <c r="P338">
        <f t="shared" si="25"/>
      </c>
    </row>
    <row r="339" spans="1:16" ht="15">
      <c r="A339" s="31">
        <v>321</v>
      </c>
      <c r="B339" s="58"/>
      <c r="C339" s="61"/>
      <c r="D339" s="61"/>
      <c r="E339" s="61"/>
      <c r="F339" s="60"/>
      <c r="G339" s="61"/>
      <c r="H339" s="61"/>
      <c r="I339" s="61"/>
      <c r="J339" s="61"/>
      <c r="K339" s="61"/>
      <c r="L339" s="61"/>
      <c r="M339" s="54">
        <f t="shared" si="22"/>
        <v>0</v>
      </c>
      <c r="N339" s="55">
        <f t="shared" si="23"/>
        <v>0</v>
      </c>
      <c r="O339" s="55">
        <f t="shared" si="24"/>
        <v>0</v>
      </c>
      <c r="P339">
        <f t="shared" si="25"/>
      </c>
    </row>
    <row r="340" spans="1:16" ht="15">
      <c r="A340" s="31">
        <v>322</v>
      </c>
      <c r="B340" s="58"/>
      <c r="C340" s="61"/>
      <c r="D340" s="61"/>
      <c r="E340" s="61"/>
      <c r="F340" s="60"/>
      <c r="G340" s="61"/>
      <c r="H340" s="61"/>
      <c r="I340" s="61"/>
      <c r="J340" s="61"/>
      <c r="K340" s="61"/>
      <c r="L340" s="61"/>
      <c r="M340" s="54">
        <f aca="true" t="shared" si="26" ref="M340:M403">IF((F340-L340)=0,0,(G340+H340+I340)/(F340-L340)*100)</f>
        <v>0</v>
      </c>
      <c r="N340" s="55">
        <f aca="true" t="shared" si="27" ref="N340:N403">IF((F340-L340)=0,0,(G340+H340)/(F340-L340)*100)</f>
        <v>0</v>
      </c>
      <c r="O340" s="55">
        <f aca="true" t="shared" si="28" ref="O340:O403">IF((F340-L340)=0,0,(5*G340+4*H340+3*I340+2*(J340+K340))/(F340-L340))</f>
        <v>0</v>
      </c>
      <c r="P340">
        <f aca="true" t="shared" si="29" ref="P340:P403">TRIM(B340)</f>
      </c>
    </row>
    <row r="341" spans="1:16" ht="15">
      <c r="A341" s="31">
        <v>323</v>
      </c>
      <c r="B341" s="58"/>
      <c r="C341" s="61"/>
      <c r="D341" s="61"/>
      <c r="E341" s="61"/>
      <c r="F341" s="60"/>
      <c r="G341" s="61"/>
      <c r="H341" s="61"/>
      <c r="I341" s="61"/>
      <c r="J341" s="61"/>
      <c r="K341" s="61"/>
      <c r="L341" s="61"/>
      <c r="M341" s="54">
        <f t="shared" si="26"/>
        <v>0</v>
      </c>
      <c r="N341" s="55">
        <f t="shared" si="27"/>
        <v>0</v>
      </c>
      <c r="O341" s="55">
        <f t="shared" si="28"/>
        <v>0</v>
      </c>
      <c r="P341">
        <f t="shared" si="29"/>
      </c>
    </row>
    <row r="342" spans="1:16" ht="15">
      <c r="A342" s="31">
        <v>324</v>
      </c>
      <c r="B342" s="58"/>
      <c r="C342" s="61"/>
      <c r="D342" s="61"/>
      <c r="E342" s="61"/>
      <c r="F342" s="60"/>
      <c r="G342" s="61"/>
      <c r="H342" s="61"/>
      <c r="I342" s="61"/>
      <c r="J342" s="61"/>
      <c r="K342" s="61"/>
      <c r="L342" s="61"/>
      <c r="M342" s="54">
        <f t="shared" si="26"/>
        <v>0</v>
      </c>
      <c r="N342" s="55">
        <f t="shared" si="27"/>
        <v>0</v>
      </c>
      <c r="O342" s="55">
        <f t="shared" si="28"/>
        <v>0</v>
      </c>
      <c r="P342">
        <f t="shared" si="29"/>
      </c>
    </row>
    <row r="343" spans="1:16" ht="15">
      <c r="A343" s="31">
        <v>325</v>
      </c>
      <c r="B343" s="58"/>
      <c r="C343" s="61"/>
      <c r="D343" s="61"/>
      <c r="E343" s="61"/>
      <c r="F343" s="60"/>
      <c r="G343" s="61"/>
      <c r="H343" s="61"/>
      <c r="I343" s="61"/>
      <c r="J343" s="61"/>
      <c r="K343" s="61"/>
      <c r="L343" s="61"/>
      <c r="M343" s="54">
        <f t="shared" si="26"/>
        <v>0</v>
      </c>
      <c r="N343" s="55">
        <f t="shared" si="27"/>
        <v>0</v>
      </c>
      <c r="O343" s="55">
        <f t="shared" si="28"/>
        <v>0</v>
      </c>
      <c r="P343">
        <f t="shared" si="29"/>
      </c>
    </row>
    <row r="344" spans="1:16" ht="15">
      <c r="A344" s="31">
        <v>326</v>
      </c>
      <c r="B344" s="58"/>
      <c r="C344" s="61"/>
      <c r="D344" s="61"/>
      <c r="E344" s="61"/>
      <c r="F344" s="60"/>
      <c r="G344" s="61"/>
      <c r="H344" s="61"/>
      <c r="I344" s="61"/>
      <c r="J344" s="61"/>
      <c r="K344" s="61"/>
      <c r="L344" s="61"/>
      <c r="M344" s="54">
        <f t="shared" si="26"/>
        <v>0</v>
      </c>
      <c r="N344" s="55">
        <f t="shared" si="27"/>
        <v>0</v>
      </c>
      <c r="O344" s="55">
        <f t="shared" si="28"/>
        <v>0</v>
      </c>
      <c r="P344">
        <f t="shared" si="29"/>
      </c>
    </row>
    <row r="345" spans="1:16" ht="15">
      <c r="A345" s="31">
        <v>327</v>
      </c>
      <c r="B345" s="58"/>
      <c r="C345" s="61"/>
      <c r="D345" s="61"/>
      <c r="E345" s="61"/>
      <c r="F345" s="60"/>
      <c r="G345" s="61"/>
      <c r="H345" s="61"/>
      <c r="I345" s="61"/>
      <c r="J345" s="61"/>
      <c r="K345" s="61"/>
      <c r="L345" s="61"/>
      <c r="M345" s="54">
        <f t="shared" si="26"/>
        <v>0</v>
      </c>
      <c r="N345" s="55">
        <f t="shared" si="27"/>
        <v>0</v>
      </c>
      <c r="O345" s="55">
        <f t="shared" si="28"/>
        <v>0</v>
      </c>
      <c r="P345">
        <f t="shared" si="29"/>
      </c>
    </row>
    <row r="346" spans="1:16" ht="15">
      <c r="A346" s="31">
        <v>328</v>
      </c>
      <c r="B346" s="58"/>
      <c r="C346" s="61"/>
      <c r="D346" s="61"/>
      <c r="E346" s="61"/>
      <c r="F346" s="60"/>
      <c r="G346" s="61"/>
      <c r="H346" s="61"/>
      <c r="I346" s="61"/>
      <c r="J346" s="61"/>
      <c r="K346" s="61"/>
      <c r="L346" s="61"/>
      <c r="M346" s="54">
        <f t="shared" si="26"/>
        <v>0</v>
      </c>
      <c r="N346" s="55">
        <f t="shared" si="27"/>
        <v>0</v>
      </c>
      <c r="O346" s="55">
        <f t="shared" si="28"/>
        <v>0</v>
      </c>
      <c r="P346">
        <f t="shared" si="29"/>
      </c>
    </row>
    <row r="347" spans="1:16" ht="15">
      <c r="A347" s="31">
        <v>329</v>
      </c>
      <c r="B347" s="58"/>
      <c r="C347" s="61"/>
      <c r="D347" s="61"/>
      <c r="E347" s="61"/>
      <c r="F347" s="60"/>
      <c r="G347" s="61"/>
      <c r="H347" s="61"/>
      <c r="I347" s="61"/>
      <c r="J347" s="61"/>
      <c r="K347" s="61"/>
      <c r="L347" s="61"/>
      <c r="M347" s="54">
        <f t="shared" si="26"/>
        <v>0</v>
      </c>
      <c r="N347" s="55">
        <f t="shared" si="27"/>
        <v>0</v>
      </c>
      <c r="O347" s="55">
        <f t="shared" si="28"/>
        <v>0</v>
      </c>
      <c r="P347">
        <f t="shared" si="29"/>
      </c>
    </row>
    <row r="348" spans="1:16" ht="15">
      <c r="A348" s="31">
        <v>330</v>
      </c>
      <c r="B348" s="58"/>
      <c r="C348" s="61"/>
      <c r="D348" s="61"/>
      <c r="E348" s="61"/>
      <c r="F348" s="60"/>
      <c r="G348" s="61"/>
      <c r="H348" s="61"/>
      <c r="I348" s="61"/>
      <c r="J348" s="61"/>
      <c r="K348" s="61"/>
      <c r="L348" s="61"/>
      <c r="M348" s="54">
        <f t="shared" si="26"/>
        <v>0</v>
      </c>
      <c r="N348" s="55">
        <f t="shared" si="27"/>
        <v>0</v>
      </c>
      <c r="O348" s="55">
        <f t="shared" si="28"/>
        <v>0</v>
      </c>
      <c r="P348">
        <f t="shared" si="29"/>
      </c>
    </row>
    <row r="349" spans="1:16" ht="15">
      <c r="A349" s="31">
        <v>331</v>
      </c>
      <c r="B349" s="58"/>
      <c r="C349" s="61"/>
      <c r="D349" s="61"/>
      <c r="E349" s="61"/>
      <c r="F349" s="60"/>
      <c r="G349" s="61"/>
      <c r="H349" s="61"/>
      <c r="I349" s="61"/>
      <c r="J349" s="61"/>
      <c r="K349" s="61"/>
      <c r="L349" s="61"/>
      <c r="M349" s="54">
        <f t="shared" si="26"/>
        <v>0</v>
      </c>
      <c r="N349" s="55">
        <f t="shared" si="27"/>
        <v>0</v>
      </c>
      <c r="O349" s="55">
        <f t="shared" si="28"/>
        <v>0</v>
      </c>
      <c r="P349">
        <f t="shared" si="29"/>
      </c>
    </row>
    <row r="350" spans="1:16" ht="15">
      <c r="A350" s="31">
        <v>332</v>
      </c>
      <c r="B350" s="58"/>
      <c r="C350" s="61"/>
      <c r="D350" s="61"/>
      <c r="E350" s="61"/>
      <c r="F350" s="60"/>
      <c r="G350" s="61"/>
      <c r="H350" s="61"/>
      <c r="I350" s="61"/>
      <c r="J350" s="61"/>
      <c r="K350" s="61"/>
      <c r="L350" s="61"/>
      <c r="M350" s="54">
        <f t="shared" si="26"/>
        <v>0</v>
      </c>
      <c r="N350" s="55">
        <f t="shared" si="27"/>
        <v>0</v>
      </c>
      <c r="O350" s="55">
        <f t="shared" si="28"/>
        <v>0</v>
      </c>
      <c r="P350">
        <f t="shared" si="29"/>
      </c>
    </row>
    <row r="351" spans="1:16" ht="15">
      <c r="A351" s="31">
        <v>333</v>
      </c>
      <c r="B351" s="58"/>
      <c r="C351" s="61"/>
      <c r="D351" s="61"/>
      <c r="E351" s="61"/>
      <c r="F351" s="60"/>
      <c r="G351" s="61"/>
      <c r="H351" s="61"/>
      <c r="I351" s="61"/>
      <c r="J351" s="61"/>
      <c r="K351" s="61"/>
      <c r="L351" s="61"/>
      <c r="M351" s="54">
        <f t="shared" si="26"/>
        <v>0</v>
      </c>
      <c r="N351" s="55">
        <f t="shared" si="27"/>
        <v>0</v>
      </c>
      <c r="O351" s="55">
        <f t="shared" si="28"/>
        <v>0</v>
      </c>
      <c r="P351">
        <f t="shared" si="29"/>
      </c>
    </row>
    <row r="352" spans="1:16" ht="15">
      <c r="A352" s="31">
        <v>334</v>
      </c>
      <c r="B352" s="58"/>
      <c r="C352" s="61"/>
      <c r="D352" s="61"/>
      <c r="E352" s="61"/>
      <c r="F352" s="60"/>
      <c r="G352" s="61"/>
      <c r="H352" s="61"/>
      <c r="I352" s="61"/>
      <c r="J352" s="61"/>
      <c r="K352" s="61"/>
      <c r="L352" s="61"/>
      <c r="M352" s="54">
        <f t="shared" si="26"/>
        <v>0</v>
      </c>
      <c r="N352" s="55">
        <f t="shared" si="27"/>
        <v>0</v>
      </c>
      <c r="O352" s="55">
        <f t="shared" si="28"/>
        <v>0</v>
      </c>
      <c r="P352">
        <f t="shared" si="29"/>
      </c>
    </row>
    <row r="353" spans="1:16" ht="15">
      <c r="A353" s="31">
        <v>335</v>
      </c>
      <c r="B353" s="58"/>
      <c r="C353" s="61"/>
      <c r="D353" s="61"/>
      <c r="E353" s="61"/>
      <c r="F353" s="60"/>
      <c r="G353" s="61"/>
      <c r="H353" s="61"/>
      <c r="I353" s="61"/>
      <c r="J353" s="61"/>
      <c r="K353" s="61"/>
      <c r="L353" s="61"/>
      <c r="M353" s="54">
        <f t="shared" si="26"/>
        <v>0</v>
      </c>
      <c r="N353" s="55">
        <f t="shared" si="27"/>
        <v>0</v>
      </c>
      <c r="O353" s="55">
        <f t="shared" si="28"/>
        <v>0</v>
      </c>
      <c r="P353">
        <f t="shared" si="29"/>
      </c>
    </row>
    <row r="354" spans="1:16" ht="15">
      <c r="A354" s="31">
        <v>336</v>
      </c>
      <c r="B354" s="58"/>
      <c r="C354" s="61"/>
      <c r="D354" s="61"/>
      <c r="E354" s="61"/>
      <c r="F354" s="60"/>
      <c r="G354" s="61"/>
      <c r="H354" s="61"/>
      <c r="I354" s="61"/>
      <c r="J354" s="61"/>
      <c r="K354" s="61"/>
      <c r="L354" s="61"/>
      <c r="M354" s="54">
        <f t="shared" si="26"/>
        <v>0</v>
      </c>
      <c r="N354" s="55">
        <f t="shared" si="27"/>
        <v>0</v>
      </c>
      <c r="O354" s="55">
        <f t="shared" si="28"/>
        <v>0</v>
      </c>
      <c r="P354">
        <f t="shared" si="29"/>
      </c>
    </row>
    <row r="355" spans="1:16" ht="15">
      <c r="A355" s="31">
        <v>337</v>
      </c>
      <c r="B355" s="58"/>
      <c r="C355" s="61"/>
      <c r="D355" s="61"/>
      <c r="E355" s="61"/>
      <c r="F355" s="60"/>
      <c r="G355" s="61"/>
      <c r="H355" s="61"/>
      <c r="I355" s="61"/>
      <c r="J355" s="61"/>
      <c r="K355" s="61"/>
      <c r="L355" s="61"/>
      <c r="M355" s="54">
        <f t="shared" si="26"/>
        <v>0</v>
      </c>
      <c r="N355" s="55">
        <f t="shared" si="27"/>
        <v>0</v>
      </c>
      <c r="O355" s="55">
        <f t="shared" si="28"/>
        <v>0</v>
      </c>
      <c r="P355">
        <f t="shared" si="29"/>
      </c>
    </row>
    <row r="356" spans="1:16" ht="15">
      <c r="A356" s="31">
        <v>338</v>
      </c>
      <c r="B356" s="58"/>
      <c r="C356" s="61"/>
      <c r="D356" s="61"/>
      <c r="E356" s="61"/>
      <c r="F356" s="60"/>
      <c r="G356" s="61"/>
      <c r="H356" s="61"/>
      <c r="I356" s="61"/>
      <c r="J356" s="61"/>
      <c r="K356" s="61"/>
      <c r="L356" s="61"/>
      <c r="M356" s="54">
        <f t="shared" si="26"/>
        <v>0</v>
      </c>
      <c r="N356" s="55">
        <f t="shared" si="27"/>
        <v>0</v>
      </c>
      <c r="O356" s="55">
        <f t="shared" si="28"/>
        <v>0</v>
      </c>
      <c r="P356">
        <f t="shared" si="29"/>
      </c>
    </row>
    <row r="357" spans="1:16" ht="15">
      <c r="A357" s="31">
        <v>339</v>
      </c>
      <c r="B357" s="58"/>
      <c r="C357" s="61"/>
      <c r="D357" s="61"/>
      <c r="E357" s="61"/>
      <c r="F357" s="60"/>
      <c r="G357" s="61"/>
      <c r="H357" s="61"/>
      <c r="I357" s="61"/>
      <c r="J357" s="61"/>
      <c r="K357" s="61"/>
      <c r="L357" s="61"/>
      <c r="M357" s="54">
        <f t="shared" si="26"/>
        <v>0</v>
      </c>
      <c r="N357" s="55">
        <f t="shared" si="27"/>
        <v>0</v>
      </c>
      <c r="O357" s="55">
        <f t="shared" si="28"/>
        <v>0</v>
      </c>
      <c r="P357">
        <f t="shared" si="29"/>
      </c>
    </row>
    <row r="358" spans="1:16" ht="15">
      <c r="A358" s="31">
        <v>340</v>
      </c>
      <c r="B358" s="58"/>
      <c r="C358" s="61"/>
      <c r="D358" s="61"/>
      <c r="E358" s="61"/>
      <c r="F358" s="60"/>
      <c r="G358" s="61"/>
      <c r="H358" s="61"/>
      <c r="I358" s="61"/>
      <c r="J358" s="61"/>
      <c r="K358" s="61"/>
      <c r="L358" s="61"/>
      <c r="M358" s="54">
        <f t="shared" si="26"/>
        <v>0</v>
      </c>
      <c r="N358" s="55">
        <f t="shared" si="27"/>
        <v>0</v>
      </c>
      <c r="O358" s="55">
        <f t="shared" si="28"/>
        <v>0</v>
      </c>
      <c r="P358">
        <f t="shared" si="29"/>
      </c>
    </row>
    <row r="359" spans="1:16" ht="15">
      <c r="A359" s="31">
        <v>341</v>
      </c>
      <c r="B359" s="58"/>
      <c r="C359" s="61"/>
      <c r="D359" s="61"/>
      <c r="E359" s="61"/>
      <c r="F359" s="60"/>
      <c r="G359" s="61"/>
      <c r="H359" s="61"/>
      <c r="I359" s="61"/>
      <c r="J359" s="61"/>
      <c r="K359" s="61"/>
      <c r="L359" s="61"/>
      <c r="M359" s="54">
        <f t="shared" si="26"/>
        <v>0</v>
      </c>
      <c r="N359" s="55">
        <f t="shared" si="27"/>
        <v>0</v>
      </c>
      <c r="O359" s="55">
        <f t="shared" si="28"/>
        <v>0</v>
      </c>
      <c r="P359">
        <f t="shared" si="29"/>
      </c>
    </row>
    <row r="360" spans="1:16" ht="15">
      <c r="A360" s="31">
        <v>342</v>
      </c>
      <c r="B360" s="58"/>
      <c r="C360" s="61"/>
      <c r="D360" s="61"/>
      <c r="E360" s="61"/>
      <c r="F360" s="60"/>
      <c r="G360" s="61"/>
      <c r="H360" s="61"/>
      <c r="I360" s="61"/>
      <c r="J360" s="61"/>
      <c r="K360" s="61"/>
      <c r="L360" s="61"/>
      <c r="M360" s="54">
        <f t="shared" si="26"/>
        <v>0</v>
      </c>
      <c r="N360" s="55">
        <f t="shared" si="27"/>
        <v>0</v>
      </c>
      <c r="O360" s="55">
        <f t="shared" si="28"/>
        <v>0</v>
      </c>
      <c r="P360">
        <f t="shared" si="29"/>
      </c>
    </row>
    <row r="361" spans="1:16" ht="15">
      <c r="A361" s="31">
        <v>343</v>
      </c>
      <c r="B361" s="58"/>
      <c r="C361" s="61"/>
      <c r="D361" s="61"/>
      <c r="E361" s="61"/>
      <c r="F361" s="60"/>
      <c r="G361" s="61"/>
      <c r="H361" s="61"/>
      <c r="I361" s="61"/>
      <c r="J361" s="61"/>
      <c r="K361" s="61"/>
      <c r="L361" s="61"/>
      <c r="M361" s="54">
        <f t="shared" si="26"/>
        <v>0</v>
      </c>
      <c r="N361" s="55">
        <f t="shared" si="27"/>
        <v>0</v>
      </c>
      <c r="O361" s="55">
        <f t="shared" si="28"/>
        <v>0</v>
      </c>
      <c r="P361">
        <f t="shared" si="29"/>
      </c>
    </row>
    <row r="362" spans="1:16" ht="15">
      <c r="A362" s="31">
        <v>344</v>
      </c>
      <c r="B362" s="58"/>
      <c r="C362" s="61"/>
      <c r="D362" s="61"/>
      <c r="E362" s="61"/>
      <c r="F362" s="60"/>
      <c r="G362" s="61"/>
      <c r="H362" s="61"/>
      <c r="I362" s="61"/>
      <c r="J362" s="61"/>
      <c r="K362" s="61"/>
      <c r="L362" s="61"/>
      <c r="M362" s="54">
        <f t="shared" si="26"/>
        <v>0</v>
      </c>
      <c r="N362" s="55">
        <f t="shared" si="27"/>
        <v>0</v>
      </c>
      <c r="O362" s="55">
        <f t="shared" si="28"/>
        <v>0</v>
      </c>
      <c r="P362">
        <f t="shared" si="29"/>
      </c>
    </row>
    <row r="363" spans="1:16" ht="15">
      <c r="A363" s="31">
        <v>345</v>
      </c>
      <c r="B363" s="58"/>
      <c r="C363" s="61"/>
      <c r="D363" s="61"/>
      <c r="E363" s="61"/>
      <c r="F363" s="60"/>
      <c r="G363" s="61"/>
      <c r="H363" s="61"/>
      <c r="I363" s="61"/>
      <c r="J363" s="61"/>
      <c r="K363" s="61"/>
      <c r="L363" s="61"/>
      <c r="M363" s="54">
        <f t="shared" si="26"/>
        <v>0</v>
      </c>
      <c r="N363" s="55">
        <f t="shared" si="27"/>
        <v>0</v>
      </c>
      <c r="O363" s="55">
        <f t="shared" si="28"/>
        <v>0</v>
      </c>
      <c r="P363">
        <f t="shared" si="29"/>
      </c>
    </row>
    <row r="364" spans="1:16" ht="15">
      <c r="A364" s="31">
        <v>346</v>
      </c>
      <c r="B364" s="58"/>
      <c r="C364" s="61"/>
      <c r="D364" s="61"/>
      <c r="E364" s="61"/>
      <c r="F364" s="60"/>
      <c r="G364" s="61"/>
      <c r="H364" s="61"/>
      <c r="I364" s="61"/>
      <c r="J364" s="61"/>
      <c r="K364" s="61"/>
      <c r="L364" s="61"/>
      <c r="M364" s="54">
        <f t="shared" si="26"/>
        <v>0</v>
      </c>
      <c r="N364" s="55">
        <f t="shared" si="27"/>
        <v>0</v>
      </c>
      <c r="O364" s="55">
        <f t="shared" si="28"/>
        <v>0</v>
      </c>
      <c r="P364">
        <f t="shared" si="29"/>
      </c>
    </row>
    <row r="365" spans="1:16" ht="15">
      <c r="A365" s="31">
        <v>347</v>
      </c>
      <c r="B365" s="58"/>
      <c r="C365" s="61"/>
      <c r="D365" s="61"/>
      <c r="E365" s="61"/>
      <c r="F365" s="60"/>
      <c r="G365" s="61"/>
      <c r="H365" s="61"/>
      <c r="I365" s="61"/>
      <c r="J365" s="61"/>
      <c r="K365" s="61"/>
      <c r="L365" s="61"/>
      <c r="M365" s="54">
        <f t="shared" si="26"/>
        <v>0</v>
      </c>
      <c r="N365" s="55">
        <f t="shared" si="27"/>
        <v>0</v>
      </c>
      <c r="O365" s="55">
        <f t="shared" si="28"/>
        <v>0</v>
      </c>
      <c r="P365">
        <f t="shared" si="29"/>
      </c>
    </row>
    <row r="366" spans="1:16" ht="15">
      <c r="A366" s="31">
        <v>348</v>
      </c>
      <c r="B366" s="58"/>
      <c r="C366" s="61"/>
      <c r="D366" s="61"/>
      <c r="E366" s="61"/>
      <c r="F366" s="60"/>
      <c r="G366" s="61"/>
      <c r="H366" s="61"/>
      <c r="I366" s="61"/>
      <c r="J366" s="61"/>
      <c r="K366" s="61"/>
      <c r="L366" s="61"/>
      <c r="M366" s="54">
        <f t="shared" si="26"/>
        <v>0</v>
      </c>
      <c r="N366" s="55">
        <f t="shared" si="27"/>
        <v>0</v>
      </c>
      <c r="O366" s="55">
        <f t="shared" si="28"/>
        <v>0</v>
      </c>
      <c r="P366">
        <f t="shared" si="29"/>
      </c>
    </row>
    <row r="367" spans="1:16" ht="15">
      <c r="A367" s="31">
        <v>349</v>
      </c>
      <c r="B367" s="58"/>
      <c r="C367" s="61"/>
      <c r="D367" s="61"/>
      <c r="E367" s="61"/>
      <c r="F367" s="60"/>
      <c r="G367" s="61"/>
      <c r="H367" s="61"/>
      <c r="I367" s="61"/>
      <c r="J367" s="61"/>
      <c r="K367" s="61"/>
      <c r="L367" s="61"/>
      <c r="M367" s="54">
        <f t="shared" si="26"/>
        <v>0</v>
      </c>
      <c r="N367" s="55">
        <f t="shared" si="27"/>
        <v>0</v>
      </c>
      <c r="O367" s="55">
        <f t="shared" si="28"/>
        <v>0</v>
      </c>
      <c r="P367">
        <f t="shared" si="29"/>
      </c>
    </row>
    <row r="368" spans="1:16" ht="15">
      <c r="A368" s="31">
        <v>350</v>
      </c>
      <c r="B368" s="58"/>
      <c r="C368" s="61"/>
      <c r="D368" s="61"/>
      <c r="E368" s="61"/>
      <c r="F368" s="60"/>
      <c r="G368" s="61"/>
      <c r="H368" s="61"/>
      <c r="I368" s="61"/>
      <c r="J368" s="61"/>
      <c r="K368" s="61"/>
      <c r="L368" s="61"/>
      <c r="M368" s="54">
        <f t="shared" si="26"/>
        <v>0</v>
      </c>
      <c r="N368" s="55">
        <f t="shared" si="27"/>
        <v>0</v>
      </c>
      <c r="O368" s="55">
        <f t="shared" si="28"/>
        <v>0</v>
      </c>
      <c r="P368">
        <f t="shared" si="29"/>
      </c>
    </row>
    <row r="369" spans="1:16" ht="15">
      <c r="A369" s="31">
        <v>351</v>
      </c>
      <c r="B369" s="58"/>
      <c r="C369" s="61"/>
      <c r="D369" s="61"/>
      <c r="E369" s="61"/>
      <c r="F369" s="60"/>
      <c r="G369" s="61"/>
      <c r="H369" s="61"/>
      <c r="I369" s="61"/>
      <c r="J369" s="61"/>
      <c r="K369" s="61"/>
      <c r="L369" s="61"/>
      <c r="M369" s="54">
        <f t="shared" si="26"/>
        <v>0</v>
      </c>
      <c r="N369" s="55">
        <f t="shared" si="27"/>
        <v>0</v>
      </c>
      <c r="O369" s="55">
        <f t="shared" si="28"/>
        <v>0</v>
      </c>
      <c r="P369">
        <f t="shared" si="29"/>
      </c>
    </row>
    <row r="370" spans="1:16" ht="15">
      <c r="A370" s="31">
        <v>352</v>
      </c>
      <c r="B370" s="58"/>
      <c r="C370" s="61"/>
      <c r="D370" s="61"/>
      <c r="E370" s="61"/>
      <c r="F370" s="60"/>
      <c r="G370" s="61"/>
      <c r="H370" s="61"/>
      <c r="I370" s="61"/>
      <c r="J370" s="61"/>
      <c r="K370" s="61"/>
      <c r="L370" s="61"/>
      <c r="M370" s="54">
        <f t="shared" si="26"/>
        <v>0</v>
      </c>
      <c r="N370" s="55">
        <f t="shared" si="27"/>
        <v>0</v>
      </c>
      <c r="O370" s="55">
        <f t="shared" si="28"/>
        <v>0</v>
      </c>
      <c r="P370">
        <f t="shared" si="29"/>
      </c>
    </row>
    <row r="371" spans="1:16" ht="15">
      <c r="A371" s="31">
        <v>353</v>
      </c>
      <c r="B371" s="58"/>
      <c r="C371" s="61"/>
      <c r="D371" s="61"/>
      <c r="E371" s="61"/>
      <c r="F371" s="60"/>
      <c r="G371" s="61"/>
      <c r="H371" s="61"/>
      <c r="I371" s="61"/>
      <c r="J371" s="61"/>
      <c r="K371" s="61"/>
      <c r="L371" s="61"/>
      <c r="M371" s="54">
        <f t="shared" si="26"/>
        <v>0</v>
      </c>
      <c r="N371" s="55">
        <f t="shared" si="27"/>
        <v>0</v>
      </c>
      <c r="O371" s="55">
        <f t="shared" si="28"/>
        <v>0</v>
      </c>
      <c r="P371">
        <f t="shared" si="29"/>
      </c>
    </row>
    <row r="372" spans="1:16" ht="15">
      <c r="A372" s="31">
        <v>354</v>
      </c>
      <c r="B372" s="58"/>
      <c r="C372" s="61"/>
      <c r="D372" s="61"/>
      <c r="E372" s="61"/>
      <c r="F372" s="60"/>
      <c r="G372" s="61"/>
      <c r="H372" s="61"/>
      <c r="I372" s="61"/>
      <c r="J372" s="61"/>
      <c r="K372" s="61"/>
      <c r="L372" s="61"/>
      <c r="M372" s="54">
        <f t="shared" si="26"/>
        <v>0</v>
      </c>
      <c r="N372" s="55">
        <f t="shared" si="27"/>
        <v>0</v>
      </c>
      <c r="O372" s="55">
        <f t="shared" si="28"/>
        <v>0</v>
      </c>
      <c r="P372">
        <f t="shared" si="29"/>
      </c>
    </row>
    <row r="373" spans="1:16" ht="15">
      <c r="A373" s="31">
        <v>355</v>
      </c>
      <c r="B373" s="58"/>
      <c r="C373" s="61"/>
      <c r="D373" s="61"/>
      <c r="E373" s="61"/>
      <c r="F373" s="60"/>
      <c r="G373" s="61"/>
      <c r="H373" s="61"/>
      <c r="I373" s="61"/>
      <c r="J373" s="61"/>
      <c r="K373" s="61"/>
      <c r="L373" s="61"/>
      <c r="M373" s="54">
        <f t="shared" si="26"/>
        <v>0</v>
      </c>
      <c r="N373" s="55">
        <f t="shared" si="27"/>
        <v>0</v>
      </c>
      <c r="O373" s="55">
        <f t="shared" si="28"/>
        <v>0</v>
      </c>
      <c r="P373">
        <f t="shared" si="29"/>
      </c>
    </row>
    <row r="374" spans="1:16" ht="15">
      <c r="A374" s="31">
        <v>356</v>
      </c>
      <c r="B374" s="58"/>
      <c r="C374" s="61"/>
      <c r="D374" s="61"/>
      <c r="E374" s="61"/>
      <c r="F374" s="60"/>
      <c r="G374" s="61"/>
      <c r="H374" s="61"/>
      <c r="I374" s="61"/>
      <c r="J374" s="61"/>
      <c r="K374" s="61"/>
      <c r="L374" s="61"/>
      <c r="M374" s="54">
        <f t="shared" si="26"/>
        <v>0</v>
      </c>
      <c r="N374" s="55">
        <f t="shared" si="27"/>
        <v>0</v>
      </c>
      <c r="O374" s="55">
        <f t="shared" si="28"/>
        <v>0</v>
      </c>
      <c r="P374">
        <f t="shared" si="29"/>
      </c>
    </row>
    <row r="375" spans="1:16" ht="15">
      <c r="A375" s="31">
        <v>357</v>
      </c>
      <c r="B375" s="58"/>
      <c r="C375" s="61"/>
      <c r="D375" s="61"/>
      <c r="E375" s="61"/>
      <c r="F375" s="60"/>
      <c r="G375" s="61"/>
      <c r="H375" s="61"/>
      <c r="I375" s="61"/>
      <c r="J375" s="61"/>
      <c r="K375" s="61"/>
      <c r="L375" s="61"/>
      <c r="M375" s="54">
        <f t="shared" si="26"/>
        <v>0</v>
      </c>
      <c r="N375" s="55">
        <f t="shared" si="27"/>
        <v>0</v>
      </c>
      <c r="O375" s="55">
        <f t="shared" si="28"/>
        <v>0</v>
      </c>
      <c r="P375">
        <f t="shared" si="29"/>
      </c>
    </row>
    <row r="376" spans="1:16" ht="15">
      <c r="A376" s="31">
        <v>358</v>
      </c>
      <c r="B376" s="58"/>
      <c r="C376" s="61"/>
      <c r="D376" s="61"/>
      <c r="E376" s="61"/>
      <c r="F376" s="60"/>
      <c r="G376" s="61"/>
      <c r="H376" s="61"/>
      <c r="I376" s="61"/>
      <c r="J376" s="61"/>
      <c r="K376" s="61"/>
      <c r="L376" s="61"/>
      <c r="M376" s="54">
        <f t="shared" si="26"/>
        <v>0</v>
      </c>
      <c r="N376" s="55">
        <f t="shared" si="27"/>
        <v>0</v>
      </c>
      <c r="O376" s="55">
        <f t="shared" si="28"/>
        <v>0</v>
      </c>
      <c r="P376">
        <f t="shared" si="29"/>
      </c>
    </row>
    <row r="377" spans="1:16" ht="15">
      <c r="A377" s="31">
        <v>359</v>
      </c>
      <c r="B377" s="58"/>
      <c r="C377" s="61"/>
      <c r="D377" s="61"/>
      <c r="E377" s="61"/>
      <c r="F377" s="60"/>
      <c r="G377" s="61"/>
      <c r="H377" s="61"/>
      <c r="I377" s="61"/>
      <c r="J377" s="61"/>
      <c r="K377" s="61"/>
      <c r="L377" s="61"/>
      <c r="M377" s="54">
        <f t="shared" si="26"/>
        <v>0</v>
      </c>
      <c r="N377" s="55">
        <f t="shared" si="27"/>
        <v>0</v>
      </c>
      <c r="O377" s="55">
        <f t="shared" si="28"/>
        <v>0</v>
      </c>
      <c r="P377">
        <f t="shared" si="29"/>
      </c>
    </row>
    <row r="378" spans="1:16" ht="15">
      <c r="A378" s="31">
        <v>360</v>
      </c>
      <c r="B378" s="58"/>
      <c r="C378" s="61"/>
      <c r="D378" s="61"/>
      <c r="E378" s="61"/>
      <c r="F378" s="60"/>
      <c r="G378" s="61"/>
      <c r="H378" s="61"/>
      <c r="I378" s="61"/>
      <c r="J378" s="61"/>
      <c r="K378" s="61"/>
      <c r="L378" s="61"/>
      <c r="M378" s="54">
        <f t="shared" si="26"/>
        <v>0</v>
      </c>
      <c r="N378" s="55">
        <f t="shared" si="27"/>
        <v>0</v>
      </c>
      <c r="O378" s="55">
        <f t="shared" si="28"/>
        <v>0</v>
      </c>
      <c r="P378">
        <f t="shared" si="29"/>
      </c>
    </row>
    <row r="379" spans="1:16" ht="15">
      <c r="A379" s="31">
        <v>361</v>
      </c>
      <c r="B379" s="58"/>
      <c r="C379" s="61"/>
      <c r="D379" s="61"/>
      <c r="E379" s="61"/>
      <c r="F379" s="60"/>
      <c r="G379" s="61"/>
      <c r="H379" s="61"/>
      <c r="I379" s="61"/>
      <c r="J379" s="61"/>
      <c r="K379" s="61"/>
      <c r="L379" s="61"/>
      <c r="M379" s="54">
        <f t="shared" si="26"/>
        <v>0</v>
      </c>
      <c r="N379" s="55">
        <f t="shared" si="27"/>
        <v>0</v>
      </c>
      <c r="O379" s="55">
        <f t="shared" si="28"/>
        <v>0</v>
      </c>
      <c r="P379">
        <f t="shared" si="29"/>
      </c>
    </row>
    <row r="380" spans="1:16" ht="15">
      <c r="A380" s="31">
        <v>362</v>
      </c>
      <c r="B380" s="58"/>
      <c r="C380" s="61"/>
      <c r="D380" s="61"/>
      <c r="E380" s="61"/>
      <c r="F380" s="60"/>
      <c r="G380" s="61"/>
      <c r="H380" s="61"/>
      <c r="I380" s="61"/>
      <c r="J380" s="61"/>
      <c r="K380" s="61"/>
      <c r="L380" s="61"/>
      <c r="M380" s="54">
        <f t="shared" si="26"/>
        <v>0</v>
      </c>
      <c r="N380" s="55">
        <f t="shared" si="27"/>
        <v>0</v>
      </c>
      <c r="O380" s="55">
        <f t="shared" si="28"/>
        <v>0</v>
      </c>
      <c r="P380">
        <f t="shared" si="29"/>
      </c>
    </row>
    <row r="381" spans="1:16" ht="15">
      <c r="A381" s="31">
        <v>363</v>
      </c>
      <c r="B381" s="58"/>
      <c r="C381" s="61"/>
      <c r="D381" s="61"/>
      <c r="E381" s="61"/>
      <c r="F381" s="60"/>
      <c r="G381" s="61"/>
      <c r="H381" s="61"/>
      <c r="I381" s="61"/>
      <c r="J381" s="61"/>
      <c r="K381" s="61"/>
      <c r="L381" s="61"/>
      <c r="M381" s="54">
        <f t="shared" si="26"/>
        <v>0</v>
      </c>
      <c r="N381" s="55">
        <f t="shared" si="27"/>
        <v>0</v>
      </c>
      <c r="O381" s="55">
        <f t="shared" si="28"/>
        <v>0</v>
      </c>
      <c r="P381">
        <f t="shared" si="29"/>
      </c>
    </row>
    <row r="382" spans="1:16" ht="15">
      <c r="A382" s="31">
        <v>364</v>
      </c>
      <c r="B382" s="58"/>
      <c r="C382" s="61"/>
      <c r="D382" s="61"/>
      <c r="E382" s="61"/>
      <c r="F382" s="60"/>
      <c r="G382" s="61"/>
      <c r="H382" s="61"/>
      <c r="I382" s="61"/>
      <c r="J382" s="61"/>
      <c r="K382" s="61"/>
      <c r="L382" s="61"/>
      <c r="M382" s="54">
        <f t="shared" si="26"/>
        <v>0</v>
      </c>
      <c r="N382" s="55">
        <f t="shared" si="27"/>
        <v>0</v>
      </c>
      <c r="O382" s="55">
        <f t="shared" si="28"/>
        <v>0</v>
      </c>
      <c r="P382">
        <f t="shared" si="29"/>
      </c>
    </row>
    <row r="383" spans="1:16" ht="15">
      <c r="A383" s="31">
        <v>365</v>
      </c>
      <c r="B383" s="58"/>
      <c r="C383" s="61"/>
      <c r="D383" s="61"/>
      <c r="E383" s="61"/>
      <c r="F383" s="60"/>
      <c r="G383" s="61"/>
      <c r="H383" s="61"/>
      <c r="I383" s="61"/>
      <c r="J383" s="61"/>
      <c r="K383" s="61"/>
      <c r="L383" s="61"/>
      <c r="M383" s="54">
        <f t="shared" si="26"/>
        <v>0</v>
      </c>
      <c r="N383" s="55">
        <f t="shared" si="27"/>
        <v>0</v>
      </c>
      <c r="O383" s="55">
        <f t="shared" si="28"/>
        <v>0</v>
      </c>
      <c r="P383">
        <f t="shared" si="29"/>
      </c>
    </row>
    <row r="384" spans="1:16" ht="15">
      <c r="A384" s="31">
        <v>366</v>
      </c>
      <c r="B384" s="58"/>
      <c r="C384" s="61"/>
      <c r="D384" s="61"/>
      <c r="E384" s="61"/>
      <c r="F384" s="60"/>
      <c r="G384" s="61"/>
      <c r="H384" s="61"/>
      <c r="I384" s="61"/>
      <c r="J384" s="61"/>
      <c r="K384" s="61"/>
      <c r="L384" s="61"/>
      <c r="M384" s="54">
        <f t="shared" si="26"/>
        <v>0</v>
      </c>
      <c r="N384" s="55">
        <f t="shared" si="27"/>
        <v>0</v>
      </c>
      <c r="O384" s="55">
        <f t="shared" si="28"/>
        <v>0</v>
      </c>
      <c r="P384">
        <f t="shared" si="29"/>
      </c>
    </row>
    <row r="385" spans="1:16" ht="15">
      <c r="A385" s="31">
        <v>367</v>
      </c>
      <c r="B385" s="58"/>
      <c r="C385" s="61"/>
      <c r="D385" s="61"/>
      <c r="E385" s="61"/>
      <c r="F385" s="60"/>
      <c r="G385" s="61"/>
      <c r="H385" s="61"/>
      <c r="I385" s="61"/>
      <c r="J385" s="61"/>
      <c r="K385" s="61"/>
      <c r="L385" s="61"/>
      <c r="M385" s="54">
        <f t="shared" si="26"/>
        <v>0</v>
      </c>
      <c r="N385" s="55">
        <f t="shared" si="27"/>
        <v>0</v>
      </c>
      <c r="O385" s="55">
        <f t="shared" si="28"/>
        <v>0</v>
      </c>
      <c r="P385">
        <f t="shared" si="29"/>
      </c>
    </row>
    <row r="386" spans="1:16" ht="15">
      <c r="A386" s="31">
        <v>368</v>
      </c>
      <c r="B386" s="58"/>
      <c r="C386" s="61"/>
      <c r="D386" s="61"/>
      <c r="E386" s="61"/>
      <c r="F386" s="60"/>
      <c r="G386" s="61"/>
      <c r="H386" s="61"/>
      <c r="I386" s="61"/>
      <c r="J386" s="61"/>
      <c r="K386" s="61"/>
      <c r="L386" s="61"/>
      <c r="M386" s="54">
        <f t="shared" si="26"/>
        <v>0</v>
      </c>
      <c r="N386" s="55">
        <f t="shared" si="27"/>
        <v>0</v>
      </c>
      <c r="O386" s="55">
        <f t="shared" si="28"/>
        <v>0</v>
      </c>
      <c r="P386">
        <f t="shared" si="29"/>
      </c>
    </row>
    <row r="387" spans="1:16" ht="15">
      <c r="A387" s="31">
        <v>369</v>
      </c>
      <c r="B387" s="58"/>
      <c r="C387" s="61"/>
      <c r="D387" s="61"/>
      <c r="E387" s="61"/>
      <c r="F387" s="60"/>
      <c r="G387" s="61"/>
      <c r="H387" s="61"/>
      <c r="I387" s="61"/>
      <c r="J387" s="61"/>
      <c r="K387" s="61"/>
      <c r="L387" s="61"/>
      <c r="M387" s="54">
        <f t="shared" si="26"/>
        <v>0</v>
      </c>
      <c r="N387" s="55">
        <f t="shared" si="27"/>
        <v>0</v>
      </c>
      <c r="O387" s="55">
        <f t="shared" si="28"/>
        <v>0</v>
      </c>
      <c r="P387">
        <f t="shared" si="29"/>
      </c>
    </row>
    <row r="388" spans="1:16" ht="15">
      <c r="A388" s="31">
        <v>370</v>
      </c>
      <c r="B388" s="58"/>
      <c r="C388" s="61"/>
      <c r="D388" s="61"/>
      <c r="E388" s="61"/>
      <c r="F388" s="60"/>
      <c r="G388" s="61"/>
      <c r="H388" s="61"/>
      <c r="I388" s="61"/>
      <c r="J388" s="61"/>
      <c r="K388" s="61"/>
      <c r="L388" s="61"/>
      <c r="M388" s="54">
        <f t="shared" si="26"/>
        <v>0</v>
      </c>
      <c r="N388" s="55">
        <f t="shared" si="27"/>
        <v>0</v>
      </c>
      <c r="O388" s="55">
        <f t="shared" si="28"/>
        <v>0</v>
      </c>
      <c r="P388">
        <f t="shared" si="29"/>
      </c>
    </row>
    <row r="389" spans="1:16" ht="15">
      <c r="A389" s="31">
        <v>371</v>
      </c>
      <c r="B389" s="58"/>
      <c r="C389" s="61"/>
      <c r="D389" s="61"/>
      <c r="E389" s="61"/>
      <c r="F389" s="60"/>
      <c r="G389" s="61"/>
      <c r="H389" s="61"/>
      <c r="I389" s="61"/>
      <c r="J389" s="61"/>
      <c r="K389" s="61"/>
      <c r="L389" s="61"/>
      <c r="M389" s="54">
        <f t="shared" si="26"/>
        <v>0</v>
      </c>
      <c r="N389" s="55">
        <f t="shared" si="27"/>
        <v>0</v>
      </c>
      <c r="O389" s="55">
        <f t="shared" si="28"/>
        <v>0</v>
      </c>
      <c r="P389">
        <f t="shared" si="29"/>
      </c>
    </row>
    <row r="390" spans="1:16" ht="15">
      <c r="A390" s="31">
        <v>372</v>
      </c>
      <c r="B390" s="58"/>
      <c r="C390" s="61"/>
      <c r="D390" s="61"/>
      <c r="E390" s="61"/>
      <c r="F390" s="60"/>
      <c r="G390" s="61"/>
      <c r="H390" s="61"/>
      <c r="I390" s="61"/>
      <c r="J390" s="61"/>
      <c r="K390" s="61"/>
      <c r="L390" s="61"/>
      <c r="M390" s="54">
        <f t="shared" si="26"/>
        <v>0</v>
      </c>
      <c r="N390" s="55">
        <f t="shared" si="27"/>
        <v>0</v>
      </c>
      <c r="O390" s="55">
        <f t="shared" si="28"/>
        <v>0</v>
      </c>
      <c r="P390">
        <f t="shared" si="29"/>
      </c>
    </row>
    <row r="391" spans="1:16" ht="15">
      <c r="A391" s="31">
        <v>373</v>
      </c>
      <c r="B391" s="58"/>
      <c r="C391" s="61"/>
      <c r="D391" s="61"/>
      <c r="E391" s="61"/>
      <c r="F391" s="60"/>
      <c r="G391" s="61"/>
      <c r="H391" s="61"/>
      <c r="I391" s="61"/>
      <c r="J391" s="61"/>
      <c r="K391" s="61"/>
      <c r="L391" s="61"/>
      <c r="M391" s="54">
        <f t="shared" si="26"/>
        <v>0</v>
      </c>
      <c r="N391" s="55">
        <f t="shared" si="27"/>
        <v>0</v>
      </c>
      <c r="O391" s="55">
        <f t="shared" si="28"/>
        <v>0</v>
      </c>
      <c r="P391">
        <f t="shared" si="29"/>
      </c>
    </row>
    <row r="392" spans="1:16" ht="15">
      <c r="A392" s="31">
        <v>374</v>
      </c>
      <c r="B392" s="58"/>
      <c r="C392" s="61"/>
      <c r="D392" s="61"/>
      <c r="E392" s="61"/>
      <c r="F392" s="60"/>
      <c r="G392" s="61"/>
      <c r="H392" s="61"/>
      <c r="I392" s="61"/>
      <c r="J392" s="61"/>
      <c r="K392" s="61"/>
      <c r="L392" s="61"/>
      <c r="M392" s="54">
        <f t="shared" si="26"/>
        <v>0</v>
      </c>
      <c r="N392" s="55">
        <f t="shared" si="27"/>
        <v>0</v>
      </c>
      <c r="O392" s="55">
        <f t="shared" si="28"/>
        <v>0</v>
      </c>
      <c r="P392">
        <f t="shared" si="29"/>
      </c>
    </row>
    <row r="393" spans="1:16" ht="15">
      <c r="A393" s="31">
        <v>375</v>
      </c>
      <c r="B393" s="58"/>
      <c r="C393" s="61"/>
      <c r="D393" s="61"/>
      <c r="E393" s="61"/>
      <c r="F393" s="60"/>
      <c r="G393" s="61"/>
      <c r="H393" s="61"/>
      <c r="I393" s="61"/>
      <c r="J393" s="61"/>
      <c r="K393" s="61"/>
      <c r="L393" s="61"/>
      <c r="M393" s="54">
        <f t="shared" si="26"/>
        <v>0</v>
      </c>
      <c r="N393" s="55">
        <f t="shared" si="27"/>
        <v>0</v>
      </c>
      <c r="O393" s="55">
        <f t="shared" si="28"/>
        <v>0</v>
      </c>
      <c r="P393">
        <f t="shared" si="29"/>
      </c>
    </row>
    <row r="394" spans="1:16" ht="15">
      <c r="A394" s="31">
        <v>376</v>
      </c>
      <c r="B394" s="58"/>
      <c r="C394" s="61"/>
      <c r="D394" s="61"/>
      <c r="E394" s="61"/>
      <c r="F394" s="60"/>
      <c r="G394" s="61"/>
      <c r="H394" s="61"/>
      <c r="I394" s="61"/>
      <c r="J394" s="61"/>
      <c r="K394" s="61"/>
      <c r="L394" s="61"/>
      <c r="M394" s="54">
        <f t="shared" si="26"/>
        <v>0</v>
      </c>
      <c r="N394" s="55">
        <f t="shared" si="27"/>
        <v>0</v>
      </c>
      <c r="O394" s="55">
        <f t="shared" si="28"/>
        <v>0</v>
      </c>
      <c r="P394">
        <f t="shared" si="29"/>
      </c>
    </row>
    <row r="395" spans="1:16" ht="15">
      <c r="A395" s="31">
        <v>377</v>
      </c>
      <c r="B395" s="58"/>
      <c r="C395" s="61"/>
      <c r="D395" s="61"/>
      <c r="E395" s="61"/>
      <c r="F395" s="60"/>
      <c r="G395" s="61"/>
      <c r="H395" s="61"/>
      <c r="I395" s="61"/>
      <c r="J395" s="61"/>
      <c r="K395" s="61"/>
      <c r="L395" s="61"/>
      <c r="M395" s="54">
        <f t="shared" si="26"/>
        <v>0</v>
      </c>
      <c r="N395" s="55">
        <f t="shared" si="27"/>
        <v>0</v>
      </c>
      <c r="O395" s="55">
        <f t="shared" si="28"/>
        <v>0</v>
      </c>
      <c r="P395">
        <f t="shared" si="29"/>
      </c>
    </row>
    <row r="396" spans="1:16" ht="15">
      <c r="A396" s="31">
        <v>378</v>
      </c>
      <c r="B396" s="58"/>
      <c r="C396" s="61"/>
      <c r="D396" s="61"/>
      <c r="E396" s="61"/>
      <c r="F396" s="60"/>
      <c r="G396" s="61"/>
      <c r="H396" s="61"/>
      <c r="I396" s="61"/>
      <c r="J396" s="61"/>
      <c r="K396" s="61"/>
      <c r="L396" s="61"/>
      <c r="M396" s="54">
        <f t="shared" si="26"/>
        <v>0</v>
      </c>
      <c r="N396" s="55">
        <f t="shared" si="27"/>
        <v>0</v>
      </c>
      <c r="O396" s="55">
        <f t="shared" si="28"/>
        <v>0</v>
      </c>
      <c r="P396">
        <f t="shared" si="29"/>
      </c>
    </row>
    <row r="397" spans="1:16" ht="15">
      <c r="A397" s="31">
        <v>379</v>
      </c>
      <c r="B397" s="58"/>
      <c r="C397" s="61"/>
      <c r="D397" s="61"/>
      <c r="E397" s="61"/>
      <c r="F397" s="60"/>
      <c r="G397" s="61"/>
      <c r="H397" s="61"/>
      <c r="I397" s="61"/>
      <c r="J397" s="61"/>
      <c r="K397" s="61"/>
      <c r="L397" s="61"/>
      <c r="M397" s="54">
        <f t="shared" si="26"/>
        <v>0</v>
      </c>
      <c r="N397" s="55">
        <f t="shared" si="27"/>
        <v>0</v>
      </c>
      <c r="O397" s="55">
        <f t="shared" si="28"/>
        <v>0</v>
      </c>
      <c r="P397">
        <f t="shared" si="29"/>
      </c>
    </row>
    <row r="398" spans="1:16" ht="15">
      <c r="A398" s="31">
        <v>380</v>
      </c>
      <c r="B398" s="58"/>
      <c r="C398" s="61"/>
      <c r="D398" s="61"/>
      <c r="E398" s="61"/>
      <c r="F398" s="60"/>
      <c r="G398" s="61"/>
      <c r="H398" s="61"/>
      <c r="I398" s="61"/>
      <c r="J398" s="61"/>
      <c r="K398" s="61"/>
      <c r="L398" s="61"/>
      <c r="M398" s="54">
        <f t="shared" si="26"/>
        <v>0</v>
      </c>
      <c r="N398" s="55">
        <f t="shared" si="27"/>
        <v>0</v>
      </c>
      <c r="O398" s="55">
        <f t="shared" si="28"/>
        <v>0</v>
      </c>
      <c r="P398">
        <f t="shared" si="29"/>
      </c>
    </row>
    <row r="399" spans="1:16" ht="15">
      <c r="A399" s="31">
        <v>381</v>
      </c>
      <c r="B399" s="58"/>
      <c r="C399" s="61"/>
      <c r="D399" s="61"/>
      <c r="E399" s="61"/>
      <c r="F399" s="60"/>
      <c r="G399" s="61"/>
      <c r="H399" s="61"/>
      <c r="I399" s="61"/>
      <c r="J399" s="61"/>
      <c r="K399" s="61"/>
      <c r="L399" s="61"/>
      <c r="M399" s="54">
        <f t="shared" si="26"/>
        <v>0</v>
      </c>
      <c r="N399" s="55">
        <f t="shared" si="27"/>
        <v>0</v>
      </c>
      <c r="O399" s="55">
        <f t="shared" si="28"/>
        <v>0</v>
      </c>
      <c r="P399">
        <f t="shared" si="29"/>
      </c>
    </row>
    <row r="400" spans="1:16" ht="15">
      <c r="A400" s="31">
        <v>382</v>
      </c>
      <c r="B400" s="58"/>
      <c r="C400" s="61"/>
      <c r="D400" s="61"/>
      <c r="E400" s="61"/>
      <c r="F400" s="60"/>
      <c r="G400" s="61"/>
      <c r="H400" s="61"/>
      <c r="I400" s="61"/>
      <c r="J400" s="61"/>
      <c r="K400" s="61"/>
      <c r="L400" s="61"/>
      <c r="M400" s="54">
        <f t="shared" si="26"/>
        <v>0</v>
      </c>
      <c r="N400" s="55">
        <f t="shared" si="27"/>
        <v>0</v>
      </c>
      <c r="O400" s="55">
        <f t="shared" si="28"/>
        <v>0</v>
      </c>
      <c r="P400">
        <f t="shared" si="29"/>
      </c>
    </row>
    <row r="401" spans="1:16" ht="15">
      <c r="A401" s="31">
        <v>383</v>
      </c>
      <c r="B401" s="58"/>
      <c r="C401" s="61"/>
      <c r="D401" s="61"/>
      <c r="E401" s="61"/>
      <c r="F401" s="60"/>
      <c r="G401" s="61"/>
      <c r="H401" s="61"/>
      <c r="I401" s="61"/>
      <c r="J401" s="61"/>
      <c r="K401" s="61"/>
      <c r="L401" s="61"/>
      <c r="M401" s="54">
        <f t="shared" si="26"/>
        <v>0</v>
      </c>
      <c r="N401" s="55">
        <f t="shared" si="27"/>
        <v>0</v>
      </c>
      <c r="O401" s="55">
        <f t="shared" si="28"/>
        <v>0</v>
      </c>
      <c r="P401">
        <f t="shared" si="29"/>
      </c>
    </row>
    <row r="402" spans="1:16" ht="15">
      <c r="A402" s="31">
        <v>384</v>
      </c>
      <c r="B402" s="58"/>
      <c r="C402" s="61"/>
      <c r="D402" s="61"/>
      <c r="E402" s="61"/>
      <c r="F402" s="60"/>
      <c r="G402" s="61"/>
      <c r="H402" s="61"/>
      <c r="I402" s="61"/>
      <c r="J402" s="61"/>
      <c r="K402" s="61"/>
      <c r="L402" s="61"/>
      <c r="M402" s="54">
        <f t="shared" si="26"/>
        <v>0</v>
      </c>
      <c r="N402" s="55">
        <f t="shared" si="27"/>
        <v>0</v>
      </c>
      <c r="O402" s="55">
        <f t="shared" si="28"/>
        <v>0</v>
      </c>
      <c r="P402">
        <f t="shared" si="29"/>
      </c>
    </row>
    <row r="403" spans="1:16" ht="15">
      <c r="A403" s="31">
        <v>385</v>
      </c>
      <c r="B403" s="58"/>
      <c r="C403" s="61"/>
      <c r="D403" s="61"/>
      <c r="E403" s="61"/>
      <c r="F403" s="60"/>
      <c r="G403" s="61"/>
      <c r="H403" s="61"/>
      <c r="I403" s="61"/>
      <c r="J403" s="61"/>
      <c r="K403" s="61"/>
      <c r="L403" s="61"/>
      <c r="M403" s="54">
        <f t="shared" si="26"/>
        <v>0</v>
      </c>
      <c r="N403" s="55">
        <f t="shared" si="27"/>
        <v>0</v>
      </c>
      <c r="O403" s="55">
        <f t="shared" si="28"/>
        <v>0</v>
      </c>
      <c r="P403">
        <f t="shared" si="29"/>
      </c>
    </row>
    <row r="404" spans="1:16" ht="15">
      <c r="A404" s="31">
        <v>386</v>
      </c>
      <c r="B404" s="58"/>
      <c r="C404" s="61"/>
      <c r="D404" s="61"/>
      <c r="E404" s="61"/>
      <c r="F404" s="60"/>
      <c r="G404" s="61"/>
      <c r="H404" s="61"/>
      <c r="I404" s="61"/>
      <c r="J404" s="61"/>
      <c r="K404" s="61"/>
      <c r="L404" s="61"/>
      <c r="M404" s="54">
        <f aca="true" t="shared" si="30" ref="M404:M467">IF((F404-L404)=0,0,(G404+H404+I404)/(F404-L404)*100)</f>
        <v>0</v>
      </c>
      <c r="N404" s="55">
        <f aca="true" t="shared" si="31" ref="N404:N467">IF((F404-L404)=0,0,(G404+H404)/(F404-L404)*100)</f>
        <v>0</v>
      </c>
      <c r="O404" s="55">
        <f aca="true" t="shared" si="32" ref="O404:O467">IF((F404-L404)=0,0,(5*G404+4*H404+3*I404+2*(J404+K404))/(F404-L404))</f>
        <v>0</v>
      </c>
      <c r="P404">
        <f aca="true" t="shared" si="33" ref="P404:P467">TRIM(B404)</f>
      </c>
    </row>
    <row r="405" spans="1:16" ht="15">
      <c r="A405" s="31">
        <v>387</v>
      </c>
      <c r="B405" s="58"/>
      <c r="C405" s="61"/>
      <c r="D405" s="61"/>
      <c r="E405" s="61"/>
      <c r="F405" s="60"/>
      <c r="G405" s="61"/>
      <c r="H405" s="61"/>
      <c r="I405" s="61"/>
      <c r="J405" s="61"/>
      <c r="K405" s="61"/>
      <c r="L405" s="61"/>
      <c r="M405" s="54">
        <f t="shared" si="30"/>
        <v>0</v>
      </c>
      <c r="N405" s="55">
        <f t="shared" si="31"/>
        <v>0</v>
      </c>
      <c r="O405" s="55">
        <f t="shared" si="32"/>
        <v>0</v>
      </c>
      <c r="P405">
        <f t="shared" si="33"/>
      </c>
    </row>
    <row r="406" spans="1:16" ht="15">
      <c r="A406" s="31">
        <v>388</v>
      </c>
      <c r="B406" s="58"/>
      <c r="C406" s="61"/>
      <c r="D406" s="61"/>
      <c r="E406" s="61"/>
      <c r="F406" s="60"/>
      <c r="G406" s="61"/>
      <c r="H406" s="61"/>
      <c r="I406" s="61"/>
      <c r="J406" s="61"/>
      <c r="K406" s="61"/>
      <c r="L406" s="61"/>
      <c r="M406" s="54">
        <f t="shared" si="30"/>
        <v>0</v>
      </c>
      <c r="N406" s="55">
        <f t="shared" si="31"/>
        <v>0</v>
      </c>
      <c r="O406" s="55">
        <f t="shared" si="32"/>
        <v>0</v>
      </c>
      <c r="P406">
        <f t="shared" si="33"/>
      </c>
    </row>
    <row r="407" spans="1:16" ht="15">
      <c r="A407" s="31">
        <v>389</v>
      </c>
      <c r="B407" s="58"/>
      <c r="C407" s="61"/>
      <c r="D407" s="61"/>
      <c r="E407" s="61"/>
      <c r="F407" s="60"/>
      <c r="G407" s="61"/>
      <c r="H407" s="61"/>
      <c r="I407" s="61"/>
      <c r="J407" s="61"/>
      <c r="K407" s="61"/>
      <c r="L407" s="61"/>
      <c r="M407" s="54">
        <f t="shared" si="30"/>
        <v>0</v>
      </c>
      <c r="N407" s="55">
        <f t="shared" si="31"/>
        <v>0</v>
      </c>
      <c r="O407" s="55">
        <f t="shared" si="32"/>
        <v>0</v>
      </c>
      <c r="P407">
        <f t="shared" si="33"/>
      </c>
    </row>
    <row r="408" spans="1:16" ht="15">
      <c r="A408" s="31">
        <v>390</v>
      </c>
      <c r="B408" s="58"/>
      <c r="C408" s="61"/>
      <c r="D408" s="61"/>
      <c r="E408" s="61"/>
      <c r="F408" s="60"/>
      <c r="G408" s="61"/>
      <c r="H408" s="61"/>
      <c r="I408" s="61"/>
      <c r="J408" s="61"/>
      <c r="K408" s="61"/>
      <c r="L408" s="61"/>
      <c r="M408" s="54">
        <f t="shared" si="30"/>
        <v>0</v>
      </c>
      <c r="N408" s="55">
        <f t="shared" si="31"/>
        <v>0</v>
      </c>
      <c r="O408" s="55">
        <f t="shared" si="32"/>
        <v>0</v>
      </c>
      <c r="P408">
        <f t="shared" si="33"/>
      </c>
    </row>
    <row r="409" spans="1:16" ht="15">
      <c r="A409" s="31">
        <v>391</v>
      </c>
      <c r="B409" s="58"/>
      <c r="C409" s="61"/>
      <c r="D409" s="61"/>
      <c r="E409" s="61"/>
      <c r="F409" s="60"/>
      <c r="G409" s="61"/>
      <c r="H409" s="61"/>
      <c r="I409" s="61"/>
      <c r="J409" s="61"/>
      <c r="K409" s="61"/>
      <c r="L409" s="61"/>
      <c r="M409" s="54">
        <f t="shared" si="30"/>
        <v>0</v>
      </c>
      <c r="N409" s="55">
        <f t="shared" si="31"/>
        <v>0</v>
      </c>
      <c r="O409" s="55">
        <f t="shared" si="32"/>
        <v>0</v>
      </c>
      <c r="P409">
        <f t="shared" si="33"/>
      </c>
    </row>
    <row r="410" spans="1:16" ht="15">
      <c r="A410" s="31">
        <v>392</v>
      </c>
      <c r="B410" s="58"/>
      <c r="C410" s="61"/>
      <c r="D410" s="61"/>
      <c r="E410" s="61"/>
      <c r="F410" s="60"/>
      <c r="G410" s="61"/>
      <c r="H410" s="61"/>
      <c r="I410" s="61"/>
      <c r="J410" s="61"/>
      <c r="K410" s="61"/>
      <c r="L410" s="61"/>
      <c r="M410" s="54">
        <f t="shared" si="30"/>
        <v>0</v>
      </c>
      <c r="N410" s="55">
        <f t="shared" si="31"/>
        <v>0</v>
      </c>
      <c r="O410" s="55">
        <f t="shared" si="32"/>
        <v>0</v>
      </c>
      <c r="P410">
        <f t="shared" si="33"/>
      </c>
    </row>
    <row r="411" spans="1:16" ht="15">
      <c r="A411" s="31">
        <v>393</v>
      </c>
      <c r="B411" s="58"/>
      <c r="C411" s="61"/>
      <c r="D411" s="61"/>
      <c r="E411" s="61"/>
      <c r="F411" s="60"/>
      <c r="G411" s="61"/>
      <c r="H411" s="61"/>
      <c r="I411" s="61"/>
      <c r="J411" s="61"/>
      <c r="K411" s="61"/>
      <c r="L411" s="61"/>
      <c r="M411" s="54">
        <f t="shared" si="30"/>
        <v>0</v>
      </c>
      <c r="N411" s="55">
        <f t="shared" si="31"/>
        <v>0</v>
      </c>
      <c r="O411" s="55">
        <f t="shared" si="32"/>
        <v>0</v>
      </c>
      <c r="P411">
        <f t="shared" si="33"/>
      </c>
    </row>
    <row r="412" spans="1:16" ht="15">
      <c r="A412" s="31">
        <v>394</v>
      </c>
      <c r="B412" s="58"/>
      <c r="C412" s="61"/>
      <c r="D412" s="61"/>
      <c r="E412" s="61"/>
      <c r="F412" s="60"/>
      <c r="G412" s="61"/>
      <c r="H412" s="61"/>
      <c r="I412" s="61"/>
      <c r="J412" s="61"/>
      <c r="K412" s="61"/>
      <c r="L412" s="61"/>
      <c r="M412" s="54">
        <f t="shared" si="30"/>
        <v>0</v>
      </c>
      <c r="N412" s="55">
        <f t="shared" si="31"/>
        <v>0</v>
      </c>
      <c r="O412" s="55">
        <f t="shared" si="32"/>
        <v>0</v>
      </c>
      <c r="P412">
        <f t="shared" si="33"/>
      </c>
    </row>
    <row r="413" spans="1:16" ht="15">
      <c r="A413" s="31">
        <v>395</v>
      </c>
      <c r="B413" s="58"/>
      <c r="C413" s="61"/>
      <c r="D413" s="61"/>
      <c r="E413" s="61"/>
      <c r="F413" s="60"/>
      <c r="G413" s="61"/>
      <c r="H413" s="61"/>
      <c r="I413" s="61"/>
      <c r="J413" s="61"/>
      <c r="K413" s="61"/>
      <c r="L413" s="61"/>
      <c r="M413" s="54">
        <f t="shared" si="30"/>
        <v>0</v>
      </c>
      <c r="N413" s="55">
        <f t="shared" si="31"/>
        <v>0</v>
      </c>
      <c r="O413" s="55">
        <f t="shared" si="32"/>
        <v>0</v>
      </c>
      <c r="P413">
        <f t="shared" si="33"/>
      </c>
    </row>
    <row r="414" spans="1:16" ht="15">
      <c r="A414" s="31">
        <v>396</v>
      </c>
      <c r="B414" s="58"/>
      <c r="C414" s="61"/>
      <c r="D414" s="61"/>
      <c r="E414" s="61"/>
      <c r="F414" s="60"/>
      <c r="G414" s="61"/>
      <c r="H414" s="61"/>
      <c r="I414" s="61"/>
      <c r="J414" s="61"/>
      <c r="K414" s="61"/>
      <c r="L414" s="61"/>
      <c r="M414" s="54">
        <f t="shared" si="30"/>
        <v>0</v>
      </c>
      <c r="N414" s="55">
        <f t="shared" si="31"/>
        <v>0</v>
      </c>
      <c r="O414" s="55">
        <f t="shared" si="32"/>
        <v>0</v>
      </c>
      <c r="P414">
        <f t="shared" si="33"/>
      </c>
    </row>
    <row r="415" spans="1:16" ht="15">
      <c r="A415" s="31">
        <v>397</v>
      </c>
      <c r="B415" s="58"/>
      <c r="C415" s="61"/>
      <c r="D415" s="61"/>
      <c r="E415" s="61"/>
      <c r="F415" s="60"/>
      <c r="G415" s="61"/>
      <c r="H415" s="61"/>
      <c r="I415" s="61"/>
      <c r="J415" s="61"/>
      <c r="K415" s="61"/>
      <c r="L415" s="61"/>
      <c r="M415" s="54">
        <f t="shared" si="30"/>
        <v>0</v>
      </c>
      <c r="N415" s="55">
        <f t="shared" si="31"/>
        <v>0</v>
      </c>
      <c r="O415" s="55">
        <f t="shared" si="32"/>
        <v>0</v>
      </c>
      <c r="P415">
        <f t="shared" si="33"/>
      </c>
    </row>
    <row r="416" spans="1:16" ht="15">
      <c r="A416" s="31">
        <v>398</v>
      </c>
      <c r="B416" s="58"/>
      <c r="C416" s="61"/>
      <c r="D416" s="61"/>
      <c r="E416" s="61"/>
      <c r="F416" s="60"/>
      <c r="G416" s="61"/>
      <c r="H416" s="61"/>
      <c r="I416" s="61"/>
      <c r="J416" s="61"/>
      <c r="K416" s="61"/>
      <c r="L416" s="61"/>
      <c r="M416" s="54">
        <f t="shared" si="30"/>
        <v>0</v>
      </c>
      <c r="N416" s="55">
        <f t="shared" si="31"/>
        <v>0</v>
      </c>
      <c r="O416" s="55">
        <f t="shared" si="32"/>
        <v>0</v>
      </c>
      <c r="P416">
        <f t="shared" si="33"/>
      </c>
    </row>
    <row r="417" spans="1:16" ht="15">
      <c r="A417" s="31">
        <v>399</v>
      </c>
      <c r="B417" s="58"/>
      <c r="C417" s="61"/>
      <c r="D417" s="61"/>
      <c r="E417" s="61"/>
      <c r="F417" s="60"/>
      <c r="G417" s="61"/>
      <c r="H417" s="61"/>
      <c r="I417" s="61"/>
      <c r="J417" s="61"/>
      <c r="K417" s="61"/>
      <c r="L417" s="61"/>
      <c r="M417" s="54">
        <f t="shared" si="30"/>
        <v>0</v>
      </c>
      <c r="N417" s="55">
        <f t="shared" si="31"/>
        <v>0</v>
      </c>
      <c r="O417" s="55">
        <f t="shared" si="32"/>
        <v>0</v>
      </c>
      <c r="P417">
        <f t="shared" si="33"/>
      </c>
    </row>
    <row r="418" spans="1:16" ht="15">
      <c r="A418" s="31">
        <v>400</v>
      </c>
      <c r="B418" s="58"/>
      <c r="C418" s="61"/>
      <c r="D418" s="61"/>
      <c r="E418" s="61"/>
      <c r="F418" s="60"/>
      <c r="G418" s="61"/>
      <c r="H418" s="61"/>
      <c r="I418" s="61"/>
      <c r="J418" s="61"/>
      <c r="K418" s="61"/>
      <c r="L418" s="61"/>
      <c r="M418" s="54">
        <f t="shared" si="30"/>
        <v>0</v>
      </c>
      <c r="N418" s="55">
        <f t="shared" si="31"/>
        <v>0</v>
      </c>
      <c r="O418" s="55">
        <f t="shared" si="32"/>
        <v>0</v>
      </c>
      <c r="P418">
        <f t="shared" si="33"/>
      </c>
    </row>
    <row r="419" spans="1:16" ht="15">
      <c r="A419" s="31">
        <v>401</v>
      </c>
      <c r="B419" s="58"/>
      <c r="C419" s="61"/>
      <c r="D419" s="61"/>
      <c r="E419" s="61"/>
      <c r="F419" s="60"/>
      <c r="G419" s="61"/>
      <c r="H419" s="61"/>
      <c r="I419" s="61"/>
      <c r="J419" s="61"/>
      <c r="K419" s="61"/>
      <c r="L419" s="61"/>
      <c r="M419" s="54">
        <f t="shared" si="30"/>
        <v>0</v>
      </c>
      <c r="N419" s="55">
        <f t="shared" si="31"/>
        <v>0</v>
      </c>
      <c r="O419" s="55">
        <f t="shared" si="32"/>
        <v>0</v>
      </c>
      <c r="P419">
        <f t="shared" si="33"/>
      </c>
    </row>
    <row r="420" spans="1:16" ht="15">
      <c r="A420" s="31">
        <v>402</v>
      </c>
      <c r="B420" s="58"/>
      <c r="C420" s="61"/>
      <c r="D420" s="61"/>
      <c r="E420" s="61"/>
      <c r="F420" s="60"/>
      <c r="G420" s="61"/>
      <c r="H420" s="61"/>
      <c r="I420" s="61"/>
      <c r="J420" s="61"/>
      <c r="K420" s="61"/>
      <c r="L420" s="61"/>
      <c r="M420" s="54">
        <f t="shared" si="30"/>
        <v>0</v>
      </c>
      <c r="N420" s="55">
        <f t="shared" si="31"/>
        <v>0</v>
      </c>
      <c r="O420" s="55">
        <f t="shared" si="32"/>
        <v>0</v>
      </c>
      <c r="P420">
        <f t="shared" si="33"/>
      </c>
    </row>
    <row r="421" spans="1:16" ht="15">
      <c r="A421" s="31">
        <v>403</v>
      </c>
      <c r="B421" s="58"/>
      <c r="C421" s="61"/>
      <c r="D421" s="61"/>
      <c r="E421" s="61"/>
      <c r="F421" s="60"/>
      <c r="G421" s="61"/>
      <c r="H421" s="61"/>
      <c r="I421" s="61"/>
      <c r="J421" s="61"/>
      <c r="K421" s="61"/>
      <c r="L421" s="61"/>
      <c r="M421" s="54">
        <f t="shared" si="30"/>
        <v>0</v>
      </c>
      <c r="N421" s="55">
        <f t="shared" si="31"/>
        <v>0</v>
      </c>
      <c r="O421" s="55">
        <f t="shared" si="32"/>
        <v>0</v>
      </c>
      <c r="P421">
        <f t="shared" si="33"/>
      </c>
    </row>
    <row r="422" spans="1:16" ht="15">
      <c r="A422" s="31">
        <v>404</v>
      </c>
      <c r="B422" s="58"/>
      <c r="C422" s="61"/>
      <c r="D422" s="61"/>
      <c r="E422" s="61"/>
      <c r="F422" s="60"/>
      <c r="G422" s="61"/>
      <c r="H422" s="61"/>
      <c r="I422" s="61"/>
      <c r="J422" s="61"/>
      <c r="K422" s="61"/>
      <c r="L422" s="61"/>
      <c r="M422" s="54">
        <f t="shared" si="30"/>
        <v>0</v>
      </c>
      <c r="N422" s="55">
        <f t="shared" si="31"/>
        <v>0</v>
      </c>
      <c r="O422" s="55">
        <f t="shared" si="32"/>
        <v>0</v>
      </c>
      <c r="P422">
        <f t="shared" si="33"/>
      </c>
    </row>
    <row r="423" spans="1:16" ht="15">
      <c r="A423" s="31">
        <v>405</v>
      </c>
      <c r="B423" s="58"/>
      <c r="C423" s="61"/>
      <c r="D423" s="61"/>
      <c r="E423" s="61"/>
      <c r="F423" s="60"/>
      <c r="G423" s="61"/>
      <c r="H423" s="61"/>
      <c r="I423" s="61"/>
      <c r="J423" s="61"/>
      <c r="K423" s="61"/>
      <c r="L423" s="61"/>
      <c r="M423" s="54">
        <f t="shared" si="30"/>
        <v>0</v>
      </c>
      <c r="N423" s="55">
        <f t="shared" si="31"/>
        <v>0</v>
      </c>
      <c r="O423" s="55">
        <f t="shared" si="32"/>
        <v>0</v>
      </c>
      <c r="P423">
        <f t="shared" si="33"/>
      </c>
    </row>
    <row r="424" spans="1:16" ht="15">
      <c r="A424" s="31">
        <v>406</v>
      </c>
      <c r="B424" s="58"/>
      <c r="C424" s="61"/>
      <c r="D424" s="61"/>
      <c r="E424" s="61"/>
      <c r="F424" s="60"/>
      <c r="G424" s="61"/>
      <c r="H424" s="61"/>
      <c r="I424" s="61"/>
      <c r="J424" s="61"/>
      <c r="K424" s="61"/>
      <c r="L424" s="61"/>
      <c r="M424" s="54">
        <f t="shared" si="30"/>
        <v>0</v>
      </c>
      <c r="N424" s="55">
        <f t="shared" si="31"/>
        <v>0</v>
      </c>
      <c r="O424" s="55">
        <f t="shared" si="32"/>
        <v>0</v>
      </c>
      <c r="P424">
        <f t="shared" si="33"/>
      </c>
    </row>
    <row r="425" spans="1:16" ht="15">
      <c r="A425" s="31">
        <v>407</v>
      </c>
      <c r="B425" s="58"/>
      <c r="C425" s="61"/>
      <c r="D425" s="61"/>
      <c r="E425" s="61"/>
      <c r="F425" s="60"/>
      <c r="G425" s="61"/>
      <c r="H425" s="61"/>
      <c r="I425" s="61"/>
      <c r="J425" s="61"/>
      <c r="K425" s="61"/>
      <c r="L425" s="61"/>
      <c r="M425" s="54">
        <f t="shared" si="30"/>
        <v>0</v>
      </c>
      <c r="N425" s="55">
        <f t="shared" si="31"/>
        <v>0</v>
      </c>
      <c r="O425" s="55">
        <f t="shared" si="32"/>
        <v>0</v>
      </c>
      <c r="P425">
        <f t="shared" si="33"/>
      </c>
    </row>
    <row r="426" spans="1:16" ht="15">
      <c r="A426" s="31">
        <v>408</v>
      </c>
      <c r="B426" s="58"/>
      <c r="C426" s="61"/>
      <c r="D426" s="61"/>
      <c r="E426" s="61"/>
      <c r="F426" s="60"/>
      <c r="G426" s="61"/>
      <c r="H426" s="61"/>
      <c r="I426" s="61"/>
      <c r="J426" s="61"/>
      <c r="K426" s="61"/>
      <c r="L426" s="61"/>
      <c r="M426" s="54">
        <f t="shared" si="30"/>
        <v>0</v>
      </c>
      <c r="N426" s="55">
        <f t="shared" si="31"/>
        <v>0</v>
      </c>
      <c r="O426" s="55">
        <f t="shared" si="32"/>
        <v>0</v>
      </c>
      <c r="P426">
        <f t="shared" si="33"/>
      </c>
    </row>
    <row r="427" spans="1:16" ht="15">
      <c r="A427" s="31">
        <v>409</v>
      </c>
      <c r="B427" s="58"/>
      <c r="C427" s="61"/>
      <c r="D427" s="61"/>
      <c r="E427" s="61"/>
      <c r="F427" s="60"/>
      <c r="G427" s="61"/>
      <c r="H427" s="61"/>
      <c r="I427" s="61"/>
      <c r="J427" s="61"/>
      <c r="K427" s="61"/>
      <c r="L427" s="61"/>
      <c r="M427" s="54">
        <f t="shared" si="30"/>
        <v>0</v>
      </c>
      <c r="N427" s="55">
        <f t="shared" si="31"/>
        <v>0</v>
      </c>
      <c r="O427" s="55">
        <f t="shared" si="32"/>
        <v>0</v>
      </c>
      <c r="P427">
        <f t="shared" si="33"/>
      </c>
    </row>
    <row r="428" spans="1:16" ht="15">
      <c r="A428" s="31">
        <v>410</v>
      </c>
      <c r="B428" s="58"/>
      <c r="C428" s="61"/>
      <c r="D428" s="61"/>
      <c r="E428" s="61"/>
      <c r="F428" s="60"/>
      <c r="G428" s="61"/>
      <c r="H428" s="61"/>
      <c r="I428" s="61"/>
      <c r="J428" s="61"/>
      <c r="K428" s="61"/>
      <c r="L428" s="61"/>
      <c r="M428" s="54">
        <f t="shared" si="30"/>
        <v>0</v>
      </c>
      <c r="N428" s="55">
        <f t="shared" si="31"/>
        <v>0</v>
      </c>
      <c r="O428" s="55">
        <f t="shared" si="32"/>
        <v>0</v>
      </c>
      <c r="P428">
        <f t="shared" si="33"/>
      </c>
    </row>
    <row r="429" spans="1:16" ht="15">
      <c r="A429" s="31">
        <v>411</v>
      </c>
      <c r="B429" s="58"/>
      <c r="C429" s="61"/>
      <c r="D429" s="61"/>
      <c r="E429" s="61"/>
      <c r="F429" s="60"/>
      <c r="G429" s="61"/>
      <c r="H429" s="61"/>
      <c r="I429" s="61"/>
      <c r="J429" s="61"/>
      <c r="K429" s="61"/>
      <c r="L429" s="61"/>
      <c r="M429" s="54">
        <f t="shared" si="30"/>
        <v>0</v>
      </c>
      <c r="N429" s="55">
        <f t="shared" si="31"/>
        <v>0</v>
      </c>
      <c r="O429" s="55">
        <f t="shared" si="32"/>
        <v>0</v>
      </c>
      <c r="P429">
        <f t="shared" si="33"/>
      </c>
    </row>
    <row r="430" spans="1:16" ht="15">
      <c r="A430" s="31">
        <v>412</v>
      </c>
      <c r="B430" s="58"/>
      <c r="C430" s="61"/>
      <c r="D430" s="61"/>
      <c r="E430" s="61"/>
      <c r="F430" s="60"/>
      <c r="G430" s="61"/>
      <c r="H430" s="61"/>
      <c r="I430" s="61"/>
      <c r="J430" s="61"/>
      <c r="K430" s="61"/>
      <c r="L430" s="61"/>
      <c r="M430" s="54">
        <f t="shared" si="30"/>
        <v>0</v>
      </c>
      <c r="N430" s="55">
        <f t="shared" si="31"/>
        <v>0</v>
      </c>
      <c r="O430" s="55">
        <f t="shared" si="32"/>
        <v>0</v>
      </c>
      <c r="P430">
        <f t="shared" si="33"/>
      </c>
    </row>
    <row r="431" spans="1:16" ht="15">
      <c r="A431" s="31">
        <v>413</v>
      </c>
      <c r="B431" s="58"/>
      <c r="C431" s="61"/>
      <c r="D431" s="61"/>
      <c r="E431" s="61"/>
      <c r="F431" s="60"/>
      <c r="G431" s="61"/>
      <c r="H431" s="61"/>
      <c r="I431" s="61"/>
      <c r="J431" s="61"/>
      <c r="K431" s="61"/>
      <c r="L431" s="61"/>
      <c r="M431" s="54">
        <f t="shared" si="30"/>
        <v>0</v>
      </c>
      <c r="N431" s="55">
        <f t="shared" si="31"/>
        <v>0</v>
      </c>
      <c r="O431" s="55">
        <f t="shared" si="32"/>
        <v>0</v>
      </c>
      <c r="P431">
        <f t="shared" si="33"/>
      </c>
    </row>
    <row r="432" spans="1:16" ht="15">
      <c r="A432" s="31">
        <v>414</v>
      </c>
      <c r="B432" s="58"/>
      <c r="C432" s="61"/>
      <c r="D432" s="61"/>
      <c r="E432" s="61"/>
      <c r="F432" s="60"/>
      <c r="G432" s="61"/>
      <c r="H432" s="61"/>
      <c r="I432" s="61"/>
      <c r="J432" s="61"/>
      <c r="K432" s="61"/>
      <c r="L432" s="61"/>
      <c r="M432" s="54">
        <f t="shared" si="30"/>
        <v>0</v>
      </c>
      <c r="N432" s="55">
        <f t="shared" si="31"/>
        <v>0</v>
      </c>
      <c r="O432" s="55">
        <f t="shared" si="32"/>
        <v>0</v>
      </c>
      <c r="P432">
        <f t="shared" si="33"/>
      </c>
    </row>
    <row r="433" spans="1:16" ht="15">
      <c r="A433" s="31">
        <v>415</v>
      </c>
      <c r="B433" s="58"/>
      <c r="C433" s="61"/>
      <c r="D433" s="61"/>
      <c r="E433" s="61"/>
      <c r="F433" s="60"/>
      <c r="G433" s="61"/>
      <c r="H433" s="61"/>
      <c r="I433" s="61"/>
      <c r="J433" s="61"/>
      <c r="K433" s="61"/>
      <c r="L433" s="61"/>
      <c r="M433" s="54">
        <f t="shared" si="30"/>
        <v>0</v>
      </c>
      <c r="N433" s="55">
        <f t="shared" si="31"/>
        <v>0</v>
      </c>
      <c r="O433" s="55">
        <f t="shared" si="32"/>
        <v>0</v>
      </c>
      <c r="P433">
        <f t="shared" si="33"/>
      </c>
    </row>
    <row r="434" spans="1:16" ht="15">
      <c r="A434" s="31">
        <v>416</v>
      </c>
      <c r="B434" s="58"/>
      <c r="C434" s="61"/>
      <c r="D434" s="61"/>
      <c r="E434" s="61"/>
      <c r="F434" s="60"/>
      <c r="G434" s="61"/>
      <c r="H434" s="61"/>
      <c r="I434" s="61"/>
      <c r="J434" s="61"/>
      <c r="K434" s="61"/>
      <c r="L434" s="61"/>
      <c r="M434" s="54">
        <f t="shared" si="30"/>
        <v>0</v>
      </c>
      <c r="N434" s="55">
        <f t="shared" si="31"/>
        <v>0</v>
      </c>
      <c r="O434" s="55">
        <f t="shared" si="32"/>
        <v>0</v>
      </c>
      <c r="P434">
        <f t="shared" si="33"/>
      </c>
    </row>
    <row r="435" spans="1:16" ht="15">
      <c r="A435" s="31">
        <v>417</v>
      </c>
      <c r="B435" s="58"/>
      <c r="C435" s="61"/>
      <c r="D435" s="61"/>
      <c r="E435" s="61"/>
      <c r="F435" s="60"/>
      <c r="G435" s="61"/>
      <c r="H435" s="61"/>
      <c r="I435" s="61"/>
      <c r="J435" s="61"/>
      <c r="K435" s="61"/>
      <c r="L435" s="61"/>
      <c r="M435" s="54">
        <f t="shared" si="30"/>
        <v>0</v>
      </c>
      <c r="N435" s="55">
        <f t="shared" si="31"/>
        <v>0</v>
      </c>
      <c r="O435" s="55">
        <f t="shared" si="32"/>
        <v>0</v>
      </c>
      <c r="P435">
        <f t="shared" si="33"/>
      </c>
    </row>
    <row r="436" spans="1:16" ht="15">
      <c r="A436" s="31">
        <v>418</v>
      </c>
      <c r="B436" s="58"/>
      <c r="C436" s="61"/>
      <c r="D436" s="61"/>
      <c r="E436" s="61"/>
      <c r="F436" s="60"/>
      <c r="G436" s="61"/>
      <c r="H436" s="61"/>
      <c r="I436" s="61"/>
      <c r="J436" s="61"/>
      <c r="K436" s="61"/>
      <c r="L436" s="61"/>
      <c r="M436" s="54">
        <f t="shared" si="30"/>
        <v>0</v>
      </c>
      <c r="N436" s="55">
        <f t="shared" si="31"/>
        <v>0</v>
      </c>
      <c r="O436" s="55">
        <f t="shared" si="32"/>
        <v>0</v>
      </c>
      <c r="P436">
        <f t="shared" si="33"/>
      </c>
    </row>
    <row r="437" spans="1:16" ht="15">
      <c r="A437" s="31">
        <v>419</v>
      </c>
      <c r="B437" s="58"/>
      <c r="C437" s="61"/>
      <c r="D437" s="61"/>
      <c r="E437" s="61"/>
      <c r="F437" s="60"/>
      <c r="G437" s="61"/>
      <c r="H437" s="61"/>
      <c r="I437" s="61"/>
      <c r="J437" s="61"/>
      <c r="K437" s="61"/>
      <c r="L437" s="61"/>
      <c r="M437" s="54">
        <f t="shared" si="30"/>
        <v>0</v>
      </c>
      <c r="N437" s="55">
        <f t="shared" si="31"/>
        <v>0</v>
      </c>
      <c r="O437" s="55">
        <f t="shared" si="32"/>
        <v>0</v>
      </c>
      <c r="P437">
        <f t="shared" si="33"/>
      </c>
    </row>
    <row r="438" spans="1:16" ht="15">
      <c r="A438" s="31">
        <v>420</v>
      </c>
      <c r="B438" s="58"/>
      <c r="C438" s="61"/>
      <c r="D438" s="61"/>
      <c r="E438" s="61"/>
      <c r="F438" s="60"/>
      <c r="G438" s="61"/>
      <c r="H438" s="61"/>
      <c r="I438" s="61"/>
      <c r="J438" s="61"/>
      <c r="K438" s="61"/>
      <c r="L438" s="61"/>
      <c r="M438" s="54">
        <f t="shared" si="30"/>
        <v>0</v>
      </c>
      <c r="N438" s="55">
        <f t="shared" si="31"/>
        <v>0</v>
      </c>
      <c r="O438" s="55">
        <f t="shared" si="32"/>
        <v>0</v>
      </c>
      <c r="P438">
        <f t="shared" si="33"/>
      </c>
    </row>
    <row r="439" spans="1:16" ht="15">
      <c r="A439" s="31">
        <v>421</v>
      </c>
      <c r="B439" s="58"/>
      <c r="C439" s="61"/>
      <c r="D439" s="61"/>
      <c r="E439" s="61"/>
      <c r="F439" s="60"/>
      <c r="G439" s="61"/>
      <c r="H439" s="61"/>
      <c r="I439" s="61"/>
      <c r="J439" s="61"/>
      <c r="K439" s="61"/>
      <c r="L439" s="61"/>
      <c r="M439" s="54">
        <f t="shared" si="30"/>
        <v>0</v>
      </c>
      <c r="N439" s="55">
        <f t="shared" si="31"/>
        <v>0</v>
      </c>
      <c r="O439" s="55">
        <f t="shared" si="32"/>
        <v>0</v>
      </c>
      <c r="P439">
        <f t="shared" si="33"/>
      </c>
    </row>
    <row r="440" spans="1:16" ht="15">
      <c r="A440" s="31">
        <v>422</v>
      </c>
      <c r="B440" s="58"/>
      <c r="C440" s="61"/>
      <c r="D440" s="61"/>
      <c r="E440" s="61"/>
      <c r="F440" s="60"/>
      <c r="G440" s="61"/>
      <c r="H440" s="61"/>
      <c r="I440" s="61"/>
      <c r="J440" s="61"/>
      <c r="K440" s="61"/>
      <c r="L440" s="61"/>
      <c r="M440" s="54">
        <f t="shared" si="30"/>
        <v>0</v>
      </c>
      <c r="N440" s="55">
        <f t="shared" si="31"/>
        <v>0</v>
      </c>
      <c r="O440" s="55">
        <f t="shared" si="32"/>
        <v>0</v>
      </c>
      <c r="P440">
        <f t="shared" si="33"/>
      </c>
    </row>
    <row r="441" spans="1:16" ht="15">
      <c r="A441" s="31">
        <v>423</v>
      </c>
      <c r="B441" s="58"/>
      <c r="C441" s="61"/>
      <c r="D441" s="61"/>
      <c r="E441" s="61"/>
      <c r="F441" s="60"/>
      <c r="G441" s="61"/>
      <c r="H441" s="61"/>
      <c r="I441" s="61"/>
      <c r="J441" s="61"/>
      <c r="K441" s="61"/>
      <c r="L441" s="61"/>
      <c r="M441" s="54">
        <f t="shared" si="30"/>
        <v>0</v>
      </c>
      <c r="N441" s="55">
        <f t="shared" si="31"/>
        <v>0</v>
      </c>
      <c r="O441" s="55">
        <f t="shared" si="32"/>
        <v>0</v>
      </c>
      <c r="P441">
        <f t="shared" si="33"/>
      </c>
    </row>
    <row r="442" spans="1:16" ht="15">
      <c r="A442" s="31">
        <v>424</v>
      </c>
      <c r="B442" s="58"/>
      <c r="C442" s="61"/>
      <c r="D442" s="61"/>
      <c r="E442" s="61"/>
      <c r="F442" s="60"/>
      <c r="G442" s="61"/>
      <c r="H442" s="61"/>
      <c r="I442" s="61"/>
      <c r="J442" s="61"/>
      <c r="K442" s="61"/>
      <c r="L442" s="61"/>
      <c r="M442" s="54">
        <f t="shared" si="30"/>
        <v>0</v>
      </c>
      <c r="N442" s="55">
        <f t="shared" si="31"/>
        <v>0</v>
      </c>
      <c r="O442" s="55">
        <f t="shared" si="32"/>
        <v>0</v>
      </c>
      <c r="P442">
        <f t="shared" si="33"/>
      </c>
    </row>
    <row r="443" spans="1:16" ht="15">
      <c r="A443" s="31">
        <v>425</v>
      </c>
      <c r="B443" s="58"/>
      <c r="C443" s="61"/>
      <c r="D443" s="61"/>
      <c r="E443" s="61"/>
      <c r="F443" s="60"/>
      <c r="G443" s="61"/>
      <c r="H443" s="61"/>
      <c r="I443" s="61"/>
      <c r="J443" s="61"/>
      <c r="K443" s="61"/>
      <c r="L443" s="61"/>
      <c r="M443" s="54">
        <f t="shared" si="30"/>
        <v>0</v>
      </c>
      <c r="N443" s="55">
        <f t="shared" si="31"/>
        <v>0</v>
      </c>
      <c r="O443" s="55">
        <f t="shared" si="32"/>
        <v>0</v>
      </c>
      <c r="P443">
        <f t="shared" si="33"/>
      </c>
    </row>
    <row r="444" spans="1:16" ht="15">
      <c r="A444" s="31">
        <v>426</v>
      </c>
      <c r="B444" s="58"/>
      <c r="C444" s="61"/>
      <c r="D444" s="61"/>
      <c r="E444" s="61"/>
      <c r="F444" s="60"/>
      <c r="G444" s="61"/>
      <c r="H444" s="61"/>
      <c r="I444" s="61"/>
      <c r="J444" s="61"/>
      <c r="K444" s="61"/>
      <c r="L444" s="61"/>
      <c r="M444" s="54">
        <f t="shared" si="30"/>
        <v>0</v>
      </c>
      <c r="N444" s="55">
        <f t="shared" si="31"/>
        <v>0</v>
      </c>
      <c r="O444" s="55">
        <f t="shared" si="32"/>
        <v>0</v>
      </c>
      <c r="P444">
        <f t="shared" si="33"/>
      </c>
    </row>
    <row r="445" spans="1:16" ht="15">
      <c r="A445" s="31">
        <v>427</v>
      </c>
      <c r="B445" s="58"/>
      <c r="C445" s="61"/>
      <c r="D445" s="61"/>
      <c r="E445" s="61"/>
      <c r="F445" s="60"/>
      <c r="G445" s="61"/>
      <c r="H445" s="61"/>
      <c r="I445" s="61"/>
      <c r="J445" s="61"/>
      <c r="K445" s="61"/>
      <c r="L445" s="61"/>
      <c r="M445" s="54">
        <f t="shared" si="30"/>
        <v>0</v>
      </c>
      <c r="N445" s="55">
        <f t="shared" si="31"/>
        <v>0</v>
      </c>
      <c r="O445" s="55">
        <f t="shared" si="32"/>
        <v>0</v>
      </c>
      <c r="P445">
        <f t="shared" si="33"/>
      </c>
    </row>
    <row r="446" spans="1:16" ht="15">
      <c r="A446" s="31">
        <v>428</v>
      </c>
      <c r="B446" s="58"/>
      <c r="C446" s="61"/>
      <c r="D446" s="61"/>
      <c r="E446" s="61"/>
      <c r="F446" s="60"/>
      <c r="G446" s="61"/>
      <c r="H446" s="61"/>
      <c r="I446" s="61"/>
      <c r="J446" s="61"/>
      <c r="K446" s="61"/>
      <c r="L446" s="61"/>
      <c r="M446" s="54">
        <f t="shared" si="30"/>
        <v>0</v>
      </c>
      <c r="N446" s="55">
        <f t="shared" si="31"/>
        <v>0</v>
      </c>
      <c r="O446" s="55">
        <f t="shared" si="32"/>
        <v>0</v>
      </c>
      <c r="P446">
        <f t="shared" si="33"/>
      </c>
    </row>
    <row r="447" spans="1:16" ht="15">
      <c r="A447" s="31">
        <v>429</v>
      </c>
      <c r="B447" s="58"/>
      <c r="C447" s="61"/>
      <c r="D447" s="61"/>
      <c r="E447" s="61"/>
      <c r="F447" s="60"/>
      <c r="G447" s="61"/>
      <c r="H447" s="61"/>
      <c r="I447" s="61"/>
      <c r="J447" s="61"/>
      <c r="K447" s="61"/>
      <c r="L447" s="61"/>
      <c r="M447" s="54">
        <f t="shared" si="30"/>
        <v>0</v>
      </c>
      <c r="N447" s="55">
        <f t="shared" si="31"/>
        <v>0</v>
      </c>
      <c r="O447" s="55">
        <f t="shared" si="32"/>
        <v>0</v>
      </c>
      <c r="P447">
        <f t="shared" si="33"/>
      </c>
    </row>
    <row r="448" spans="1:16" ht="15">
      <c r="A448" s="31">
        <v>430</v>
      </c>
      <c r="B448" s="58"/>
      <c r="C448" s="61"/>
      <c r="D448" s="61"/>
      <c r="E448" s="61"/>
      <c r="F448" s="60"/>
      <c r="G448" s="61"/>
      <c r="H448" s="61"/>
      <c r="I448" s="61"/>
      <c r="J448" s="61"/>
      <c r="K448" s="61"/>
      <c r="L448" s="61"/>
      <c r="M448" s="54">
        <f t="shared" si="30"/>
        <v>0</v>
      </c>
      <c r="N448" s="55">
        <f t="shared" si="31"/>
        <v>0</v>
      </c>
      <c r="O448" s="55">
        <f t="shared" si="32"/>
        <v>0</v>
      </c>
      <c r="P448">
        <f t="shared" si="33"/>
      </c>
    </row>
    <row r="449" spans="1:16" ht="15">
      <c r="A449" s="31">
        <v>431</v>
      </c>
      <c r="B449" s="58"/>
      <c r="C449" s="61"/>
      <c r="D449" s="61"/>
      <c r="E449" s="61"/>
      <c r="F449" s="60"/>
      <c r="G449" s="61"/>
      <c r="H449" s="61"/>
      <c r="I449" s="61"/>
      <c r="J449" s="61"/>
      <c r="K449" s="61"/>
      <c r="L449" s="61"/>
      <c r="M449" s="54">
        <f t="shared" si="30"/>
        <v>0</v>
      </c>
      <c r="N449" s="55">
        <f t="shared" si="31"/>
        <v>0</v>
      </c>
      <c r="O449" s="55">
        <f t="shared" si="32"/>
        <v>0</v>
      </c>
      <c r="P449">
        <f t="shared" si="33"/>
      </c>
    </row>
    <row r="450" spans="1:16" ht="15">
      <c r="A450" s="31">
        <v>432</v>
      </c>
      <c r="B450" s="58"/>
      <c r="C450" s="61"/>
      <c r="D450" s="61"/>
      <c r="E450" s="61"/>
      <c r="F450" s="60"/>
      <c r="G450" s="61"/>
      <c r="H450" s="61"/>
      <c r="I450" s="61"/>
      <c r="J450" s="61"/>
      <c r="K450" s="61"/>
      <c r="L450" s="61"/>
      <c r="M450" s="54">
        <f t="shared" si="30"/>
        <v>0</v>
      </c>
      <c r="N450" s="55">
        <f t="shared" si="31"/>
        <v>0</v>
      </c>
      <c r="O450" s="55">
        <f t="shared" si="32"/>
        <v>0</v>
      </c>
      <c r="P450">
        <f t="shared" si="33"/>
      </c>
    </row>
    <row r="451" spans="1:16" ht="15">
      <c r="A451" s="31">
        <v>433</v>
      </c>
      <c r="B451" s="58"/>
      <c r="C451" s="61"/>
      <c r="D451" s="61"/>
      <c r="E451" s="61"/>
      <c r="F451" s="60"/>
      <c r="G451" s="61"/>
      <c r="H451" s="61"/>
      <c r="I451" s="61"/>
      <c r="J451" s="61"/>
      <c r="K451" s="61"/>
      <c r="L451" s="61"/>
      <c r="M451" s="54">
        <f t="shared" si="30"/>
        <v>0</v>
      </c>
      <c r="N451" s="55">
        <f t="shared" si="31"/>
        <v>0</v>
      </c>
      <c r="O451" s="55">
        <f t="shared" si="32"/>
        <v>0</v>
      </c>
      <c r="P451">
        <f t="shared" si="33"/>
      </c>
    </row>
    <row r="452" spans="1:16" ht="15">
      <c r="A452" s="31">
        <v>434</v>
      </c>
      <c r="B452" s="58"/>
      <c r="C452" s="61"/>
      <c r="D452" s="61"/>
      <c r="E452" s="61"/>
      <c r="F452" s="60"/>
      <c r="G452" s="61"/>
      <c r="H452" s="61"/>
      <c r="I452" s="61"/>
      <c r="J452" s="61"/>
      <c r="K452" s="61"/>
      <c r="L452" s="61"/>
      <c r="M452" s="54">
        <f t="shared" si="30"/>
        <v>0</v>
      </c>
      <c r="N452" s="55">
        <f t="shared" si="31"/>
        <v>0</v>
      </c>
      <c r="O452" s="55">
        <f t="shared" si="32"/>
        <v>0</v>
      </c>
      <c r="P452">
        <f t="shared" si="33"/>
      </c>
    </row>
    <row r="453" spans="1:16" ht="15">
      <c r="A453" s="31">
        <v>435</v>
      </c>
      <c r="B453" s="58"/>
      <c r="C453" s="61"/>
      <c r="D453" s="61"/>
      <c r="E453" s="61"/>
      <c r="F453" s="60"/>
      <c r="G453" s="61"/>
      <c r="H453" s="61"/>
      <c r="I453" s="61"/>
      <c r="J453" s="61"/>
      <c r="K453" s="61"/>
      <c r="L453" s="61"/>
      <c r="M453" s="54">
        <f t="shared" si="30"/>
        <v>0</v>
      </c>
      <c r="N453" s="55">
        <f t="shared" si="31"/>
        <v>0</v>
      </c>
      <c r="O453" s="55">
        <f t="shared" si="32"/>
        <v>0</v>
      </c>
      <c r="P453">
        <f t="shared" si="33"/>
      </c>
    </row>
    <row r="454" spans="1:16" ht="15">
      <c r="A454" s="31">
        <v>436</v>
      </c>
      <c r="B454" s="58"/>
      <c r="C454" s="61"/>
      <c r="D454" s="61"/>
      <c r="E454" s="61"/>
      <c r="F454" s="60"/>
      <c r="G454" s="61"/>
      <c r="H454" s="61"/>
      <c r="I454" s="61"/>
      <c r="J454" s="61"/>
      <c r="K454" s="61"/>
      <c r="L454" s="61"/>
      <c r="M454" s="54">
        <f t="shared" si="30"/>
        <v>0</v>
      </c>
      <c r="N454" s="55">
        <f t="shared" si="31"/>
        <v>0</v>
      </c>
      <c r="O454" s="55">
        <f t="shared" si="32"/>
        <v>0</v>
      </c>
      <c r="P454">
        <f t="shared" si="33"/>
      </c>
    </row>
    <row r="455" spans="1:16" ht="15">
      <c r="A455" s="31">
        <v>437</v>
      </c>
      <c r="B455" s="58"/>
      <c r="C455" s="61"/>
      <c r="D455" s="61"/>
      <c r="E455" s="61"/>
      <c r="F455" s="60"/>
      <c r="G455" s="61"/>
      <c r="H455" s="61"/>
      <c r="I455" s="61"/>
      <c r="J455" s="61"/>
      <c r="K455" s="61"/>
      <c r="L455" s="61"/>
      <c r="M455" s="54">
        <f t="shared" si="30"/>
        <v>0</v>
      </c>
      <c r="N455" s="55">
        <f t="shared" si="31"/>
        <v>0</v>
      </c>
      <c r="O455" s="55">
        <f t="shared" si="32"/>
        <v>0</v>
      </c>
      <c r="P455">
        <f t="shared" si="33"/>
      </c>
    </row>
    <row r="456" spans="1:16" ht="15">
      <c r="A456" s="31">
        <v>438</v>
      </c>
      <c r="B456" s="58"/>
      <c r="C456" s="61"/>
      <c r="D456" s="61"/>
      <c r="E456" s="61"/>
      <c r="F456" s="60"/>
      <c r="G456" s="61"/>
      <c r="H456" s="61"/>
      <c r="I456" s="61"/>
      <c r="J456" s="61"/>
      <c r="K456" s="61"/>
      <c r="L456" s="61"/>
      <c r="M456" s="54">
        <f t="shared" si="30"/>
        <v>0</v>
      </c>
      <c r="N456" s="55">
        <f t="shared" si="31"/>
        <v>0</v>
      </c>
      <c r="O456" s="55">
        <f t="shared" si="32"/>
        <v>0</v>
      </c>
      <c r="P456">
        <f t="shared" si="33"/>
      </c>
    </row>
    <row r="457" spans="1:16" ht="15">
      <c r="A457" s="31">
        <v>439</v>
      </c>
      <c r="B457" s="58"/>
      <c r="C457" s="61"/>
      <c r="D457" s="61"/>
      <c r="E457" s="61"/>
      <c r="F457" s="60"/>
      <c r="G457" s="61"/>
      <c r="H457" s="61"/>
      <c r="I457" s="61"/>
      <c r="J457" s="61"/>
      <c r="K457" s="61"/>
      <c r="L457" s="61"/>
      <c r="M457" s="54">
        <f t="shared" si="30"/>
        <v>0</v>
      </c>
      <c r="N457" s="55">
        <f t="shared" si="31"/>
        <v>0</v>
      </c>
      <c r="O457" s="55">
        <f t="shared" si="32"/>
        <v>0</v>
      </c>
      <c r="P457">
        <f t="shared" si="33"/>
      </c>
    </row>
    <row r="458" spans="1:16" ht="15">
      <c r="A458" s="31">
        <v>440</v>
      </c>
      <c r="B458" s="58"/>
      <c r="C458" s="61"/>
      <c r="D458" s="61"/>
      <c r="E458" s="61"/>
      <c r="F458" s="60"/>
      <c r="G458" s="61"/>
      <c r="H458" s="61"/>
      <c r="I458" s="61"/>
      <c r="J458" s="61"/>
      <c r="K458" s="61"/>
      <c r="L458" s="61"/>
      <c r="M458" s="54">
        <f t="shared" si="30"/>
        <v>0</v>
      </c>
      <c r="N458" s="55">
        <f t="shared" si="31"/>
        <v>0</v>
      </c>
      <c r="O458" s="55">
        <f t="shared" si="32"/>
        <v>0</v>
      </c>
      <c r="P458">
        <f t="shared" si="33"/>
      </c>
    </row>
    <row r="459" spans="1:16" ht="15">
      <c r="A459" s="31">
        <v>441</v>
      </c>
      <c r="B459" s="58"/>
      <c r="C459" s="61"/>
      <c r="D459" s="61"/>
      <c r="E459" s="61"/>
      <c r="F459" s="60"/>
      <c r="G459" s="61"/>
      <c r="H459" s="61"/>
      <c r="I459" s="61"/>
      <c r="J459" s="61"/>
      <c r="K459" s="61"/>
      <c r="L459" s="61"/>
      <c r="M459" s="54">
        <f t="shared" si="30"/>
        <v>0</v>
      </c>
      <c r="N459" s="55">
        <f t="shared" si="31"/>
        <v>0</v>
      </c>
      <c r="O459" s="55">
        <f t="shared" si="32"/>
        <v>0</v>
      </c>
      <c r="P459">
        <f t="shared" si="33"/>
      </c>
    </row>
    <row r="460" spans="1:16" ht="15">
      <c r="A460" s="31">
        <v>442</v>
      </c>
      <c r="B460" s="58"/>
      <c r="C460" s="61"/>
      <c r="D460" s="61"/>
      <c r="E460" s="61"/>
      <c r="F460" s="60"/>
      <c r="G460" s="61"/>
      <c r="H460" s="61"/>
      <c r="I460" s="61"/>
      <c r="J460" s="61"/>
      <c r="K460" s="61"/>
      <c r="L460" s="61"/>
      <c r="M460" s="54">
        <f t="shared" si="30"/>
        <v>0</v>
      </c>
      <c r="N460" s="55">
        <f t="shared" si="31"/>
        <v>0</v>
      </c>
      <c r="O460" s="55">
        <f t="shared" si="32"/>
        <v>0</v>
      </c>
      <c r="P460">
        <f t="shared" si="33"/>
      </c>
    </row>
    <row r="461" spans="1:16" ht="15">
      <c r="A461" s="31">
        <v>443</v>
      </c>
      <c r="B461" s="58"/>
      <c r="C461" s="61"/>
      <c r="D461" s="61"/>
      <c r="E461" s="61"/>
      <c r="F461" s="60"/>
      <c r="G461" s="61"/>
      <c r="H461" s="61"/>
      <c r="I461" s="61"/>
      <c r="J461" s="61"/>
      <c r="K461" s="61"/>
      <c r="L461" s="61"/>
      <c r="M461" s="54">
        <f t="shared" si="30"/>
        <v>0</v>
      </c>
      <c r="N461" s="55">
        <f t="shared" si="31"/>
        <v>0</v>
      </c>
      <c r="O461" s="55">
        <f t="shared" si="32"/>
        <v>0</v>
      </c>
      <c r="P461">
        <f t="shared" si="33"/>
      </c>
    </row>
    <row r="462" spans="1:16" ht="15">
      <c r="A462" s="31">
        <v>444</v>
      </c>
      <c r="B462" s="58"/>
      <c r="C462" s="61"/>
      <c r="D462" s="61"/>
      <c r="E462" s="61"/>
      <c r="F462" s="60"/>
      <c r="G462" s="61"/>
      <c r="H462" s="61"/>
      <c r="I462" s="61"/>
      <c r="J462" s="61"/>
      <c r="K462" s="61"/>
      <c r="L462" s="61"/>
      <c r="M462" s="54">
        <f t="shared" si="30"/>
        <v>0</v>
      </c>
      <c r="N462" s="55">
        <f t="shared" si="31"/>
        <v>0</v>
      </c>
      <c r="O462" s="55">
        <f t="shared" si="32"/>
        <v>0</v>
      </c>
      <c r="P462">
        <f t="shared" si="33"/>
      </c>
    </row>
    <row r="463" spans="1:16" ht="15">
      <c r="A463" s="31">
        <v>445</v>
      </c>
      <c r="B463" s="58"/>
      <c r="C463" s="61"/>
      <c r="D463" s="61"/>
      <c r="E463" s="61"/>
      <c r="F463" s="60"/>
      <c r="G463" s="61"/>
      <c r="H463" s="61"/>
      <c r="I463" s="61"/>
      <c r="J463" s="61"/>
      <c r="K463" s="61"/>
      <c r="L463" s="61"/>
      <c r="M463" s="54">
        <f t="shared" si="30"/>
        <v>0</v>
      </c>
      <c r="N463" s="55">
        <f t="shared" si="31"/>
        <v>0</v>
      </c>
      <c r="O463" s="55">
        <f t="shared" si="32"/>
        <v>0</v>
      </c>
      <c r="P463">
        <f t="shared" si="33"/>
      </c>
    </row>
    <row r="464" spans="1:16" ht="15">
      <c r="A464" s="31">
        <v>446</v>
      </c>
      <c r="B464" s="58"/>
      <c r="C464" s="61"/>
      <c r="D464" s="61"/>
      <c r="E464" s="61"/>
      <c r="F464" s="60"/>
      <c r="G464" s="61"/>
      <c r="H464" s="61"/>
      <c r="I464" s="61"/>
      <c r="J464" s="61"/>
      <c r="K464" s="61"/>
      <c r="L464" s="61"/>
      <c r="M464" s="54">
        <f t="shared" si="30"/>
        <v>0</v>
      </c>
      <c r="N464" s="55">
        <f t="shared" si="31"/>
        <v>0</v>
      </c>
      <c r="O464" s="55">
        <f t="shared" si="32"/>
        <v>0</v>
      </c>
      <c r="P464">
        <f t="shared" si="33"/>
      </c>
    </row>
    <row r="465" spans="1:16" ht="15">
      <c r="A465" s="31">
        <v>447</v>
      </c>
      <c r="B465" s="58"/>
      <c r="C465" s="61"/>
      <c r="D465" s="61"/>
      <c r="E465" s="61"/>
      <c r="F465" s="60"/>
      <c r="G465" s="61"/>
      <c r="H465" s="61"/>
      <c r="I465" s="61"/>
      <c r="J465" s="61"/>
      <c r="K465" s="61"/>
      <c r="L465" s="61"/>
      <c r="M465" s="54">
        <f t="shared" si="30"/>
        <v>0</v>
      </c>
      <c r="N465" s="55">
        <f t="shared" si="31"/>
        <v>0</v>
      </c>
      <c r="O465" s="55">
        <f t="shared" si="32"/>
        <v>0</v>
      </c>
      <c r="P465">
        <f t="shared" si="33"/>
      </c>
    </row>
    <row r="466" spans="1:16" ht="15">
      <c r="A466" s="31">
        <v>448</v>
      </c>
      <c r="B466" s="58"/>
      <c r="C466" s="61"/>
      <c r="D466" s="61"/>
      <c r="E466" s="61"/>
      <c r="F466" s="60"/>
      <c r="G466" s="61"/>
      <c r="H466" s="61"/>
      <c r="I466" s="61"/>
      <c r="J466" s="61"/>
      <c r="K466" s="61"/>
      <c r="L466" s="61"/>
      <c r="M466" s="54">
        <f t="shared" si="30"/>
        <v>0</v>
      </c>
      <c r="N466" s="55">
        <f t="shared" si="31"/>
        <v>0</v>
      </c>
      <c r="O466" s="55">
        <f t="shared" si="32"/>
        <v>0</v>
      </c>
      <c r="P466">
        <f t="shared" si="33"/>
      </c>
    </row>
    <row r="467" spans="1:16" ht="15">
      <c r="A467" s="31">
        <v>449</v>
      </c>
      <c r="B467" s="58"/>
      <c r="C467" s="61"/>
      <c r="D467" s="61"/>
      <c r="E467" s="61"/>
      <c r="F467" s="60"/>
      <c r="G467" s="61"/>
      <c r="H467" s="61"/>
      <c r="I467" s="61"/>
      <c r="J467" s="61"/>
      <c r="K467" s="61"/>
      <c r="L467" s="61"/>
      <c r="M467" s="54">
        <f t="shared" si="30"/>
        <v>0</v>
      </c>
      <c r="N467" s="55">
        <f t="shared" si="31"/>
        <v>0</v>
      </c>
      <c r="O467" s="55">
        <f t="shared" si="32"/>
        <v>0</v>
      </c>
      <c r="P467">
        <f t="shared" si="33"/>
      </c>
    </row>
    <row r="468" spans="1:16" ht="15">
      <c r="A468" s="31">
        <v>450</v>
      </c>
      <c r="B468" s="58"/>
      <c r="C468" s="61"/>
      <c r="D468" s="61"/>
      <c r="E468" s="61"/>
      <c r="F468" s="60"/>
      <c r="G468" s="61"/>
      <c r="H468" s="61"/>
      <c r="I468" s="61"/>
      <c r="J468" s="61"/>
      <c r="K468" s="61"/>
      <c r="L468" s="61"/>
      <c r="M468" s="54">
        <f aca="true" t="shared" si="34" ref="M468:M500">IF((F468-L468)=0,0,(G468+H468+I468)/(F468-L468)*100)</f>
        <v>0</v>
      </c>
      <c r="N468" s="55">
        <f aca="true" t="shared" si="35" ref="N468:N500">IF((F468-L468)=0,0,(G468+H468)/(F468-L468)*100)</f>
        <v>0</v>
      </c>
      <c r="O468" s="55">
        <f aca="true" t="shared" si="36" ref="O468:O500">IF((F468-L468)=0,0,(5*G468+4*H468+3*I468+2*(J468+K468))/(F468-L468))</f>
        <v>0</v>
      </c>
      <c r="P468">
        <f aca="true" t="shared" si="37" ref="P468:P500">TRIM(B468)</f>
      </c>
    </row>
    <row r="469" spans="1:16" ht="15">
      <c r="A469" s="31">
        <v>451</v>
      </c>
      <c r="B469" s="58"/>
      <c r="C469" s="61"/>
      <c r="D469" s="61"/>
      <c r="E469" s="61"/>
      <c r="F469" s="60"/>
      <c r="G469" s="61"/>
      <c r="H469" s="61"/>
      <c r="I469" s="61"/>
      <c r="J469" s="61"/>
      <c r="K469" s="61"/>
      <c r="L469" s="61"/>
      <c r="M469" s="54">
        <f t="shared" si="34"/>
        <v>0</v>
      </c>
      <c r="N469" s="55">
        <f t="shared" si="35"/>
        <v>0</v>
      </c>
      <c r="O469" s="55">
        <f t="shared" si="36"/>
        <v>0</v>
      </c>
      <c r="P469">
        <f t="shared" si="37"/>
      </c>
    </row>
    <row r="470" spans="1:16" ht="15">
      <c r="A470" s="31">
        <v>452</v>
      </c>
      <c r="B470" s="58"/>
      <c r="C470" s="61"/>
      <c r="D470" s="61"/>
      <c r="E470" s="61"/>
      <c r="F470" s="60"/>
      <c r="G470" s="61"/>
      <c r="H470" s="61"/>
      <c r="I470" s="61"/>
      <c r="J470" s="61"/>
      <c r="K470" s="61"/>
      <c r="L470" s="61"/>
      <c r="M470" s="54">
        <f t="shared" si="34"/>
        <v>0</v>
      </c>
      <c r="N470" s="55">
        <f t="shared" si="35"/>
        <v>0</v>
      </c>
      <c r="O470" s="55">
        <f t="shared" si="36"/>
        <v>0</v>
      </c>
      <c r="P470">
        <f t="shared" si="37"/>
      </c>
    </row>
    <row r="471" spans="1:16" ht="15">
      <c r="A471" s="31">
        <v>453</v>
      </c>
      <c r="B471" s="58"/>
      <c r="C471" s="61"/>
      <c r="D471" s="61"/>
      <c r="E471" s="61"/>
      <c r="F471" s="60"/>
      <c r="G471" s="61"/>
      <c r="H471" s="61"/>
      <c r="I471" s="61"/>
      <c r="J471" s="61"/>
      <c r="K471" s="61"/>
      <c r="L471" s="61"/>
      <c r="M471" s="54">
        <f t="shared" si="34"/>
        <v>0</v>
      </c>
      <c r="N471" s="55">
        <f t="shared" si="35"/>
        <v>0</v>
      </c>
      <c r="O471" s="55">
        <f t="shared" si="36"/>
        <v>0</v>
      </c>
      <c r="P471">
        <f t="shared" si="37"/>
      </c>
    </row>
    <row r="472" spans="1:16" ht="15">
      <c r="A472" s="31">
        <v>454</v>
      </c>
      <c r="B472" s="58"/>
      <c r="C472" s="61"/>
      <c r="D472" s="61"/>
      <c r="E472" s="61"/>
      <c r="F472" s="60"/>
      <c r="G472" s="61"/>
      <c r="H472" s="61"/>
      <c r="I472" s="61"/>
      <c r="J472" s="61"/>
      <c r="K472" s="61"/>
      <c r="L472" s="61"/>
      <c r="M472" s="54">
        <f t="shared" si="34"/>
        <v>0</v>
      </c>
      <c r="N472" s="55">
        <f t="shared" si="35"/>
        <v>0</v>
      </c>
      <c r="O472" s="55">
        <f t="shared" si="36"/>
        <v>0</v>
      </c>
      <c r="P472">
        <f t="shared" si="37"/>
      </c>
    </row>
    <row r="473" spans="1:16" ht="15">
      <c r="A473" s="31">
        <v>455</v>
      </c>
      <c r="B473" s="58"/>
      <c r="C473" s="61"/>
      <c r="D473" s="61"/>
      <c r="E473" s="61"/>
      <c r="F473" s="60"/>
      <c r="G473" s="61"/>
      <c r="H473" s="61"/>
      <c r="I473" s="61"/>
      <c r="J473" s="61"/>
      <c r="K473" s="61"/>
      <c r="L473" s="61"/>
      <c r="M473" s="54">
        <f t="shared" si="34"/>
        <v>0</v>
      </c>
      <c r="N473" s="55">
        <f t="shared" si="35"/>
        <v>0</v>
      </c>
      <c r="O473" s="55">
        <f t="shared" si="36"/>
        <v>0</v>
      </c>
      <c r="P473">
        <f t="shared" si="37"/>
      </c>
    </row>
    <row r="474" spans="1:16" ht="15">
      <c r="A474" s="31">
        <v>456</v>
      </c>
      <c r="B474" s="58"/>
      <c r="C474" s="61"/>
      <c r="D474" s="61"/>
      <c r="E474" s="61"/>
      <c r="F474" s="60"/>
      <c r="G474" s="61"/>
      <c r="H474" s="61"/>
      <c r="I474" s="61"/>
      <c r="J474" s="61"/>
      <c r="K474" s="61"/>
      <c r="L474" s="61"/>
      <c r="M474" s="54">
        <f t="shared" si="34"/>
        <v>0</v>
      </c>
      <c r="N474" s="55">
        <f t="shared" si="35"/>
        <v>0</v>
      </c>
      <c r="O474" s="55">
        <f t="shared" si="36"/>
        <v>0</v>
      </c>
      <c r="P474">
        <f t="shared" si="37"/>
      </c>
    </row>
    <row r="475" spans="1:16" ht="15">
      <c r="A475" s="31">
        <v>457</v>
      </c>
      <c r="B475" s="58"/>
      <c r="C475" s="61"/>
      <c r="D475" s="61"/>
      <c r="E475" s="61"/>
      <c r="F475" s="60"/>
      <c r="G475" s="61"/>
      <c r="H475" s="61"/>
      <c r="I475" s="61"/>
      <c r="J475" s="61"/>
      <c r="K475" s="61"/>
      <c r="L475" s="61"/>
      <c r="M475" s="54">
        <f t="shared" si="34"/>
        <v>0</v>
      </c>
      <c r="N475" s="55">
        <f t="shared" si="35"/>
        <v>0</v>
      </c>
      <c r="O475" s="55">
        <f t="shared" si="36"/>
        <v>0</v>
      </c>
      <c r="P475">
        <f t="shared" si="37"/>
      </c>
    </row>
    <row r="476" spans="1:16" ht="15">
      <c r="A476" s="31">
        <v>458</v>
      </c>
      <c r="B476" s="58"/>
      <c r="C476" s="61"/>
      <c r="D476" s="61"/>
      <c r="E476" s="61"/>
      <c r="F476" s="60"/>
      <c r="G476" s="61"/>
      <c r="H476" s="61"/>
      <c r="I476" s="61"/>
      <c r="J476" s="61"/>
      <c r="K476" s="61"/>
      <c r="L476" s="61"/>
      <c r="M476" s="54">
        <f t="shared" si="34"/>
        <v>0</v>
      </c>
      <c r="N476" s="55">
        <f t="shared" si="35"/>
        <v>0</v>
      </c>
      <c r="O476" s="55">
        <f t="shared" si="36"/>
        <v>0</v>
      </c>
      <c r="P476">
        <f t="shared" si="37"/>
      </c>
    </row>
    <row r="477" spans="1:16" ht="15">
      <c r="A477" s="31">
        <v>459</v>
      </c>
      <c r="B477" s="58"/>
      <c r="C477" s="61"/>
      <c r="D477" s="61"/>
      <c r="E477" s="61"/>
      <c r="F477" s="60"/>
      <c r="G477" s="61"/>
      <c r="H477" s="61"/>
      <c r="I477" s="61"/>
      <c r="J477" s="61"/>
      <c r="K477" s="61"/>
      <c r="L477" s="61"/>
      <c r="M477" s="54">
        <f t="shared" si="34"/>
        <v>0</v>
      </c>
      <c r="N477" s="55">
        <f t="shared" si="35"/>
        <v>0</v>
      </c>
      <c r="O477" s="55">
        <f t="shared" si="36"/>
        <v>0</v>
      </c>
      <c r="P477">
        <f t="shared" si="37"/>
      </c>
    </row>
    <row r="478" spans="1:16" ht="15">
      <c r="A478" s="31">
        <v>460</v>
      </c>
      <c r="B478" s="58"/>
      <c r="C478" s="61"/>
      <c r="D478" s="61"/>
      <c r="E478" s="61"/>
      <c r="F478" s="60"/>
      <c r="G478" s="61"/>
      <c r="H478" s="61"/>
      <c r="I478" s="61"/>
      <c r="J478" s="61"/>
      <c r="K478" s="61"/>
      <c r="L478" s="61"/>
      <c r="M478" s="54">
        <f t="shared" si="34"/>
        <v>0</v>
      </c>
      <c r="N478" s="55">
        <f t="shared" si="35"/>
        <v>0</v>
      </c>
      <c r="O478" s="55">
        <f t="shared" si="36"/>
        <v>0</v>
      </c>
      <c r="P478">
        <f t="shared" si="37"/>
      </c>
    </row>
    <row r="479" spans="1:16" ht="15">
      <c r="A479" s="31">
        <v>461</v>
      </c>
      <c r="B479" s="58"/>
      <c r="C479" s="61"/>
      <c r="D479" s="61"/>
      <c r="E479" s="61"/>
      <c r="F479" s="60"/>
      <c r="G479" s="61"/>
      <c r="H479" s="61"/>
      <c r="I479" s="61"/>
      <c r="J479" s="61"/>
      <c r="K479" s="61"/>
      <c r="L479" s="61"/>
      <c r="M479" s="54">
        <f t="shared" si="34"/>
        <v>0</v>
      </c>
      <c r="N479" s="55">
        <f t="shared" si="35"/>
        <v>0</v>
      </c>
      <c r="O479" s="55">
        <f t="shared" si="36"/>
        <v>0</v>
      </c>
      <c r="P479">
        <f t="shared" si="37"/>
      </c>
    </row>
    <row r="480" spans="1:16" ht="15">
      <c r="A480" s="31">
        <v>462</v>
      </c>
      <c r="B480" s="58"/>
      <c r="C480" s="61"/>
      <c r="D480" s="61"/>
      <c r="E480" s="61"/>
      <c r="F480" s="60"/>
      <c r="G480" s="61"/>
      <c r="H480" s="61"/>
      <c r="I480" s="61"/>
      <c r="J480" s="61"/>
      <c r="K480" s="61"/>
      <c r="L480" s="61"/>
      <c r="M480" s="54">
        <f t="shared" si="34"/>
        <v>0</v>
      </c>
      <c r="N480" s="55">
        <f t="shared" si="35"/>
        <v>0</v>
      </c>
      <c r="O480" s="55">
        <f t="shared" si="36"/>
        <v>0</v>
      </c>
      <c r="P480">
        <f t="shared" si="37"/>
      </c>
    </row>
    <row r="481" spans="1:16" ht="15">
      <c r="A481" s="31">
        <v>463</v>
      </c>
      <c r="B481" s="58"/>
      <c r="C481" s="61"/>
      <c r="D481" s="61"/>
      <c r="E481" s="61"/>
      <c r="F481" s="60"/>
      <c r="G481" s="61"/>
      <c r="H481" s="61"/>
      <c r="I481" s="61"/>
      <c r="J481" s="61"/>
      <c r="K481" s="61"/>
      <c r="L481" s="61"/>
      <c r="M481" s="54">
        <f t="shared" si="34"/>
        <v>0</v>
      </c>
      <c r="N481" s="55">
        <f t="shared" si="35"/>
        <v>0</v>
      </c>
      <c r="O481" s="55">
        <f t="shared" si="36"/>
        <v>0</v>
      </c>
      <c r="P481">
        <f t="shared" si="37"/>
      </c>
    </row>
    <row r="482" spans="1:16" ht="15">
      <c r="A482" s="31">
        <v>464</v>
      </c>
      <c r="B482" s="58"/>
      <c r="C482" s="61"/>
      <c r="D482" s="61"/>
      <c r="E482" s="61"/>
      <c r="F482" s="60"/>
      <c r="G482" s="61"/>
      <c r="H482" s="61"/>
      <c r="I482" s="61"/>
      <c r="J482" s="61"/>
      <c r="K482" s="61"/>
      <c r="L482" s="61"/>
      <c r="M482" s="54">
        <f t="shared" si="34"/>
        <v>0</v>
      </c>
      <c r="N482" s="55">
        <f t="shared" si="35"/>
        <v>0</v>
      </c>
      <c r="O482" s="55">
        <f t="shared" si="36"/>
        <v>0</v>
      </c>
      <c r="P482">
        <f t="shared" si="37"/>
      </c>
    </row>
    <row r="483" spans="1:16" ht="15">
      <c r="A483" s="31">
        <v>465</v>
      </c>
      <c r="B483" s="58"/>
      <c r="C483" s="61"/>
      <c r="D483" s="61"/>
      <c r="E483" s="61"/>
      <c r="F483" s="60"/>
      <c r="G483" s="61"/>
      <c r="H483" s="61"/>
      <c r="I483" s="61"/>
      <c r="J483" s="61"/>
      <c r="K483" s="61"/>
      <c r="L483" s="61"/>
      <c r="M483" s="54">
        <f t="shared" si="34"/>
        <v>0</v>
      </c>
      <c r="N483" s="55">
        <f t="shared" si="35"/>
        <v>0</v>
      </c>
      <c r="O483" s="55">
        <f t="shared" si="36"/>
        <v>0</v>
      </c>
      <c r="P483">
        <f t="shared" si="37"/>
      </c>
    </row>
    <row r="484" spans="1:16" ht="15">
      <c r="A484" s="31">
        <v>466</v>
      </c>
      <c r="B484" s="58"/>
      <c r="C484" s="61"/>
      <c r="D484" s="61"/>
      <c r="E484" s="61"/>
      <c r="F484" s="60"/>
      <c r="G484" s="61"/>
      <c r="H484" s="61"/>
      <c r="I484" s="61"/>
      <c r="J484" s="61"/>
      <c r="K484" s="61"/>
      <c r="L484" s="61"/>
      <c r="M484" s="54">
        <f t="shared" si="34"/>
        <v>0</v>
      </c>
      <c r="N484" s="55">
        <f t="shared" si="35"/>
        <v>0</v>
      </c>
      <c r="O484" s="55">
        <f t="shared" si="36"/>
        <v>0</v>
      </c>
      <c r="P484">
        <f t="shared" si="37"/>
      </c>
    </row>
    <row r="485" spans="1:16" ht="15">
      <c r="A485" s="31">
        <v>467</v>
      </c>
      <c r="B485" s="58"/>
      <c r="C485" s="61"/>
      <c r="D485" s="61"/>
      <c r="E485" s="61"/>
      <c r="F485" s="60"/>
      <c r="G485" s="61"/>
      <c r="H485" s="61"/>
      <c r="I485" s="61"/>
      <c r="J485" s="61"/>
      <c r="K485" s="61"/>
      <c r="L485" s="61"/>
      <c r="M485" s="54">
        <f t="shared" si="34"/>
        <v>0</v>
      </c>
      <c r="N485" s="55">
        <f t="shared" si="35"/>
        <v>0</v>
      </c>
      <c r="O485" s="55">
        <f t="shared" si="36"/>
        <v>0</v>
      </c>
      <c r="P485">
        <f t="shared" si="37"/>
      </c>
    </row>
    <row r="486" spans="1:16" ht="15">
      <c r="A486" s="31">
        <v>468</v>
      </c>
      <c r="B486" s="58"/>
      <c r="C486" s="61"/>
      <c r="D486" s="61"/>
      <c r="E486" s="61"/>
      <c r="F486" s="60"/>
      <c r="G486" s="61"/>
      <c r="H486" s="61"/>
      <c r="I486" s="61"/>
      <c r="J486" s="61"/>
      <c r="K486" s="61"/>
      <c r="L486" s="61"/>
      <c r="M486" s="54">
        <f t="shared" si="34"/>
        <v>0</v>
      </c>
      <c r="N486" s="55">
        <f t="shared" si="35"/>
        <v>0</v>
      </c>
      <c r="O486" s="55">
        <f t="shared" si="36"/>
        <v>0</v>
      </c>
      <c r="P486">
        <f t="shared" si="37"/>
      </c>
    </row>
    <row r="487" spans="1:16" ht="15">
      <c r="A487" s="31">
        <v>469</v>
      </c>
      <c r="B487" s="58"/>
      <c r="C487" s="61"/>
      <c r="D487" s="61"/>
      <c r="E487" s="61"/>
      <c r="F487" s="60"/>
      <c r="G487" s="61"/>
      <c r="H487" s="61"/>
      <c r="I487" s="61"/>
      <c r="J487" s="61"/>
      <c r="K487" s="61"/>
      <c r="L487" s="61"/>
      <c r="M487" s="54">
        <f t="shared" si="34"/>
        <v>0</v>
      </c>
      <c r="N487" s="55">
        <f t="shared" si="35"/>
        <v>0</v>
      </c>
      <c r="O487" s="55">
        <f t="shared" si="36"/>
        <v>0</v>
      </c>
      <c r="P487">
        <f t="shared" si="37"/>
      </c>
    </row>
    <row r="488" spans="1:16" ht="15">
      <c r="A488" s="31">
        <v>470</v>
      </c>
      <c r="B488" s="58"/>
      <c r="C488" s="61"/>
      <c r="D488" s="61"/>
      <c r="E488" s="61"/>
      <c r="F488" s="60"/>
      <c r="G488" s="61"/>
      <c r="H488" s="61"/>
      <c r="I488" s="61"/>
      <c r="J488" s="61"/>
      <c r="K488" s="61"/>
      <c r="L488" s="61"/>
      <c r="M488" s="54">
        <f t="shared" si="34"/>
        <v>0</v>
      </c>
      <c r="N488" s="55">
        <f t="shared" si="35"/>
        <v>0</v>
      </c>
      <c r="O488" s="55">
        <f t="shared" si="36"/>
        <v>0</v>
      </c>
      <c r="P488">
        <f t="shared" si="37"/>
      </c>
    </row>
    <row r="489" spans="1:16" ht="15">
      <c r="A489" s="31">
        <v>471</v>
      </c>
      <c r="B489" s="58"/>
      <c r="C489" s="61"/>
      <c r="D489" s="61"/>
      <c r="E489" s="61"/>
      <c r="F489" s="60"/>
      <c r="G489" s="61"/>
      <c r="H489" s="61"/>
      <c r="I489" s="61"/>
      <c r="J489" s="61"/>
      <c r="K489" s="61"/>
      <c r="L489" s="61"/>
      <c r="M489" s="54">
        <f t="shared" si="34"/>
        <v>0</v>
      </c>
      <c r="N489" s="55">
        <f t="shared" si="35"/>
        <v>0</v>
      </c>
      <c r="O489" s="55">
        <f t="shared" si="36"/>
        <v>0</v>
      </c>
      <c r="P489">
        <f t="shared" si="37"/>
      </c>
    </row>
    <row r="490" spans="1:16" ht="15">
      <c r="A490" s="31">
        <v>472</v>
      </c>
      <c r="B490" s="58"/>
      <c r="C490" s="61"/>
      <c r="D490" s="61"/>
      <c r="E490" s="61"/>
      <c r="F490" s="60"/>
      <c r="G490" s="61"/>
      <c r="H490" s="61"/>
      <c r="I490" s="61"/>
      <c r="J490" s="61"/>
      <c r="K490" s="61"/>
      <c r="L490" s="61"/>
      <c r="M490" s="54">
        <f t="shared" si="34"/>
        <v>0</v>
      </c>
      <c r="N490" s="55">
        <f t="shared" si="35"/>
        <v>0</v>
      </c>
      <c r="O490" s="55">
        <f t="shared" si="36"/>
        <v>0</v>
      </c>
      <c r="P490">
        <f t="shared" si="37"/>
      </c>
    </row>
    <row r="491" spans="1:16" ht="15">
      <c r="A491" s="31">
        <v>473</v>
      </c>
      <c r="B491" s="58"/>
      <c r="C491" s="61"/>
      <c r="D491" s="61"/>
      <c r="E491" s="61"/>
      <c r="F491" s="60"/>
      <c r="G491" s="61"/>
      <c r="H491" s="61"/>
      <c r="I491" s="61"/>
      <c r="J491" s="61"/>
      <c r="K491" s="61"/>
      <c r="L491" s="61"/>
      <c r="M491" s="54">
        <f t="shared" si="34"/>
        <v>0</v>
      </c>
      <c r="N491" s="55">
        <f t="shared" si="35"/>
        <v>0</v>
      </c>
      <c r="O491" s="55">
        <f t="shared" si="36"/>
        <v>0</v>
      </c>
      <c r="P491">
        <f t="shared" si="37"/>
      </c>
    </row>
    <row r="492" spans="1:16" ht="15">
      <c r="A492" s="31">
        <v>474</v>
      </c>
      <c r="B492" s="58"/>
      <c r="C492" s="61"/>
      <c r="D492" s="61"/>
      <c r="E492" s="61"/>
      <c r="F492" s="60"/>
      <c r="G492" s="61"/>
      <c r="H492" s="61"/>
      <c r="I492" s="61"/>
      <c r="J492" s="61"/>
      <c r="K492" s="61"/>
      <c r="L492" s="61"/>
      <c r="M492" s="54">
        <f t="shared" si="34"/>
        <v>0</v>
      </c>
      <c r="N492" s="55">
        <f t="shared" si="35"/>
        <v>0</v>
      </c>
      <c r="O492" s="55">
        <f t="shared" si="36"/>
        <v>0</v>
      </c>
      <c r="P492">
        <f t="shared" si="37"/>
      </c>
    </row>
    <row r="493" spans="1:16" ht="15">
      <c r="A493" s="31">
        <v>475</v>
      </c>
      <c r="B493" s="58"/>
      <c r="C493" s="61"/>
      <c r="D493" s="61"/>
      <c r="E493" s="61"/>
      <c r="F493" s="60"/>
      <c r="G493" s="61"/>
      <c r="H493" s="61"/>
      <c r="I493" s="61"/>
      <c r="J493" s="61"/>
      <c r="K493" s="61"/>
      <c r="L493" s="61"/>
      <c r="M493" s="54">
        <f t="shared" si="34"/>
        <v>0</v>
      </c>
      <c r="N493" s="55">
        <f t="shared" si="35"/>
        <v>0</v>
      </c>
      <c r="O493" s="55">
        <f t="shared" si="36"/>
        <v>0</v>
      </c>
      <c r="P493">
        <f t="shared" si="37"/>
      </c>
    </row>
    <row r="494" spans="1:16" ht="15">
      <c r="A494" s="31">
        <v>476</v>
      </c>
      <c r="B494" s="58"/>
      <c r="C494" s="61"/>
      <c r="D494" s="61"/>
      <c r="E494" s="61"/>
      <c r="F494" s="60"/>
      <c r="G494" s="61"/>
      <c r="H494" s="61"/>
      <c r="I494" s="61"/>
      <c r="J494" s="61"/>
      <c r="K494" s="61"/>
      <c r="L494" s="61"/>
      <c r="M494" s="54">
        <f t="shared" si="34"/>
        <v>0</v>
      </c>
      <c r="N494" s="55">
        <f t="shared" si="35"/>
        <v>0</v>
      </c>
      <c r="O494" s="55">
        <f t="shared" si="36"/>
        <v>0</v>
      </c>
      <c r="P494">
        <f t="shared" si="37"/>
      </c>
    </row>
    <row r="495" spans="1:16" ht="15">
      <c r="A495" s="31">
        <v>477</v>
      </c>
      <c r="B495" s="58"/>
      <c r="C495" s="61"/>
      <c r="D495" s="61"/>
      <c r="E495" s="61"/>
      <c r="F495" s="60"/>
      <c r="G495" s="61"/>
      <c r="H495" s="61"/>
      <c r="I495" s="61"/>
      <c r="J495" s="61"/>
      <c r="K495" s="61"/>
      <c r="L495" s="61"/>
      <c r="M495" s="54">
        <f t="shared" si="34"/>
        <v>0</v>
      </c>
      <c r="N495" s="55">
        <f t="shared" si="35"/>
        <v>0</v>
      </c>
      <c r="O495" s="55">
        <f t="shared" si="36"/>
        <v>0</v>
      </c>
      <c r="P495">
        <f t="shared" si="37"/>
      </c>
    </row>
    <row r="496" spans="1:16" ht="15">
      <c r="A496" s="31">
        <v>478</v>
      </c>
      <c r="B496" s="58"/>
      <c r="C496" s="61"/>
      <c r="D496" s="61"/>
      <c r="E496" s="61"/>
      <c r="F496" s="60"/>
      <c r="G496" s="61"/>
      <c r="H496" s="61"/>
      <c r="I496" s="61"/>
      <c r="J496" s="61"/>
      <c r="K496" s="61"/>
      <c r="L496" s="61"/>
      <c r="M496" s="54">
        <f t="shared" si="34"/>
        <v>0</v>
      </c>
      <c r="N496" s="55">
        <f t="shared" si="35"/>
        <v>0</v>
      </c>
      <c r="O496" s="55">
        <f t="shared" si="36"/>
        <v>0</v>
      </c>
      <c r="P496">
        <f t="shared" si="37"/>
      </c>
    </row>
    <row r="497" spans="1:16" ht="15">
      <c r="A497" s="31">
        <v>479</v>
      </c>
      <c r="B497" s="58"/>
      <c r="C497" s="61"/>
      <c r="D497" s="61"/>
      <c r="E497" s="61"/>
      <c r="F497" s="60"/>
      <c r="G497" s="61"/>
      <c r="H497" s="61"/>
      <c r="I497" s="61"/>
      <c r="J497" s="61"/>
      <c r="K497" s="61"/>
      <c r="L497" s="61"/>
      <c r="M497" s="54">
        <f t="shared" si="34"/>
        <v>0</v>
      </c>
      <c r="N497" s="55">
        <f t="shared" si="35"/>
        <v>0</v>
      </c>
      <c r="O497" s="55">
        <f t="shared" si="36"/>
        <v>0</v>
      </c>
      <c r="P497">
        <f t="shared" si="37"/>
      </c>
    </row>
    <row r="498" spans="1:16" ht="15">
      <c r="A498" s="31">
        <v>480</v>
      </c>
      <c r="B498" s="58"/>
      <c r="C498" s="61"/>
      <c r="D498" s="61"/>
      <c r="E498" s="61"/>
      <c r="F498" s="60"/>
      <c r="G498" s="61"/>
      <c r="H498" s="61"/>
      <c r="I498" s="61"/>
      <c r="J498" s="61"/>
      <c r="K498" s="61"/>
      <c r="L498" s="61"/>
      <c r="M498" s="54">
        <f t="shared" si="34"/>
        <v>0</v>
      </c>
      <c r="N498" s="55">
        <f t="shared" si="35"/>
        <v>0</v>
      </c>
      <c r="O498" s="55">
        <f t="shared" si="36"/>
        <v>0</v>
      </c>
      <c r="P498">
        <f t="shared" si="37"/>
      </c>
    </row>
    <row r="499" spans="1:16" ht="15">
      <c r="A499" s="31">
        <v>481</v>
      </c>
      <c r="B499" s="58"/>
      <c r="C499" s="61"/>
      <c r="D499" s="61"/>
      <c r="E499" s="61"/>
      <c r="F499" s="60"/>
      <c r="G499" s="61"/>
      <c r="H499" s="61"/>
      <c r="I499" s="61"/>
      <c r="J499" s="61"/>
      <c r="K499" s="61"/>
      <c r="L499" s="61"/>
      <c r="M499" s="54">
        <f t="shared" si="34"/>
        <v>0</v>
      </c>
      <c r="N499" s="55">
        <f t="shared" si="35"/>
        <v>0</v>
      </c>
      <c r="O499" s="55">
        <f t="shared" si="36"/>
        <v>0</v>
      </c>
      <c r="P499">
        <f t="shared" si="37"/>
      </c>
    </row>
    <row r="500" spans="1:16" ht="15">
      <c r="A500" s="31">
        <v>482</v>
      </c>
      <c r="B500" s="58"/>
      <c r="C500" s="61"/>
      <c r="D500" s="61"/>
      <c r="E500" s="61"/>
      <c r="F500" s="60"/>
      <c r="G500" s="61"/>
      <c r="H500" s="61"/>
      <c r="I500" s="61"/>
      <c r="J500" s="61"/>
      <c r="K500" s="61"/>
      <c r="L500" s="61"/>
      <c r="M500" s="54">
        <f t="shared" si="34"/>
        <v>0</v>
      </c>
      <c r="N500" s="55">
        <f t="shared" si="35"/>
        <v>0</v>
      </c>
      <c r="O500" s="55">
        <f t="shared" si="36"/>
        <v>0</v>
      </c>
      <c r="P500">
        <f t="shared" si="37"/>
      </c>
    </row>
  </sheetData>
  <sheetProtection password="C6D0" sheet="1" objects="1" scenarios="1" formatColumns="0" formatRows="0"/>
  <autoFilter ref="A18:P18"/>
  <mergeCells count="2">
    <mergeCell ref="A1:D10"/>
    <mergeCell ref="I13:L13"/>
  </mergeCells>
  <conditionalFormatting sqref="F19:F500">
    <cfRule type="expression" priority="1" dxfId="0">
      <formula>($F19-$G19-$H19-$I19-$J19-$K19)&lt;&gt;0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0"/>
  <sheetViews>
    <sheetView zoomScale="90" zoomScaleNormal="90" zoomScalePageLayoutView="0" workbookViewId="0" topLeftCell="C1">
      <selection activeCell="O2" sqref="O2"/>
    </sheetView>
  </sheetViews>
  <sheetFormatPr defaultColWidth="9.140625" defaultRowHeight="15"/>
  <cols>
    <col min="1" max="1" width="6.7109375" style="0" customWidth="1"/>
    <col min="2" max="2" width="14.00390625" style="0" customWidth="1"/>
    <col min="3" max="3" width="23.57421875" style="0" customWidth="1"/>
    <col min="4" max="4" width="47.00390625" style="0" customWidth="1"/>
    <col min="5" max="5" width="12.421875" style="0" customWidth="1"/>
  </cols>
  <sheetData>
    <row r="1" spans="1:15" ht="89.25" customHeight="1">
      <c r="A1" s="141" t="s">
        <v>666</v>
      </c>
      <c r="B1" s="142"/>
      <c r="C1" s="142"/>
      <c r="D1" s="143"/>
      <c r="E1" s="69" t="s">
        <v>667</v>
      </c>
      <c r="F1" s="72" t="s">
        <v>668</v>
      </c>
      <c r="G1" s="72" t="s">
        <v>669</v>
      </c>
      <c r="H1" s="72" t="s">
        <v>670</v>
      </c>
      <c r="I1" s="72" t="s">
        <v>671</v>
      </c>
      <c r="J1" s="72" t="s">
        <v>672</v>
      </c>
      <c r="K1" s="72" t="s">
        <v>673</v>
      </c>
      <c r="L1" s="72" t="s">
        <v>674</v>
      </c>
      <c r="M1" s="72" t="s">
        <v>675</v>
      </c>
      <c r="N1" s="72" t="s">
        <v>676</v>
      </c>
      <c r="O1" s="73" t="s">
        <v>677</v>
      </c>
    </row>
    <row r="2" spans="1:15" ht="15">
      <c r="A2" s="144"/>
      <c r="B2" s="145"/>
      <c r="C2" s="145"/>
      <c r="D2" s="146"/>
      <c r="E2" s="49" t="s">
        <v>678</v>
      </c>
      <c r="F2" s="32">
        <f>SUMIF(P19:P500,E2,F19:F500)</f>
        <v>650</v>
      </c>
      <c r="G2" s="32">
        <f>SUMIF(P19:P500,E2,G19:G500)</f>
        <v>215</v>
      </c>
      <c r="H2" s="32">
        <f>SUMIF(P19:P500,E2,H19:H500)</f>
        <v>155</v>
      </c>
      <c r="I2" s="32">
        <f>SUMIF(P19:P500,E2,I19:I500)</f>
        <v>195</v>
      </c>
      <c r="J2" s="32">
        <f>SUMIF(P19:P500,E2,J19:J500)</f>
        <v>0</v>
      </c>
      <c r="K2" s="32">
        <f>SUMIF(P19:P500,E2,K19:K500)</f>
        <v>85</v>
      </c>
      <c r="L2" s="32">
        <f>SUMIF(P19:P500,E2,L19:L500)</f>
        <v>0</v>
      </c>
      <c r="M2" s="33">
        <f aca="true" t="shared" si="0" ref="M2:M10">IF((F2-L2)&gt;0,(G2+H2+I2)/(F2-L2)*100,"")</f>
        <v>86.92307692307692</v>
      </c>
      <c r="N2" s="33">
        <f aca="true" t="shared" si="1" ref="N2:N10">IF((F2-L2)&gt;0,(G2+H2)/(F2-L2)*100,"")</f>
        <v>56.92307692307692</v>
      </c>
      <c r="O2" s="39">
        <f aca="true" t="shared" si="2" ref="O2:O10">IF((F2-L2)&gt;0,(5*G2+4*H2+3*I2+2*(J2+K2))/(F2-L2),"")</f>
        <v>3.769230769230769</v>
      </c>
    </row>
    <row r="3" spans="1:15" ht="15">
      <c r="A3" s="144"/>
      <c r="B3" s="145"/>
      <c r="C3" s="145"/>
      <c r="D3" s="146"/>
      <c r="E3" s="49" t="s">
        <v>679</v>
      </c>
      <c r="F3" s="32">
        <f>SUMIF(P19:P500,E3,F19:F500)</f>
        <v>98</v>
      </c>
      <c r="G3" s="32">
        <f>SUMIF(P19:P500,E3,G19:G500)</f>
        <v>11</v>
      </c>
      <c r="H3" s="32">
        <f>SUMIF(P19:P500,E3,H19:H500)</f>
        <v>26</v>
      </c>
      <c r="I3" s="32">
        <f>SUMIF(P19:P500,E3,I19:I500)</f>
        <v>52</v>
      </c>
      <c r="J3" s="32">
        <f>SUMIF(P19:P500,E3,J19:J500)</f>
        <v>0</v>
      </c>
      <c r="K3" s="32">
        <f>SUMIF(P19:P500,E3,K19:K500)</f>
        <v>9</v>
      </c>
      <c r="L3" s="32">
        <f>SUMIF(P19:P500,E3,L19:L500)</f>
        <v>0</v>
      </c>
      <c r="M3" s="33">
        <f t="shared" si="0"/>
        <v>90.81632653061224</v>
      </c>
      <c r="N3" s="33">
        <f t="shared" si="1"/>
        <v>37.755102040816325</v>
      </c>
      <c r="O3" s="39">
        <f t="shared" si="2"/>
        <v>3.3979591836734695</v>
      </c>
    </row>
    <row r="4" spans="1:15" ht="15.75" thickBot="1">
      <c r="A4" s="144"/>
      <c r="B4" s="145"/>
      <c r="C4" s="145"/>
      <c r="D4" s="146"/>
      <c r="E4" s="50" t="s">
        <v>680</v>
      </c>
      <c r="F4" s="34">
        <f>SUMIF(P19:P500,E4,F19:F500)</f>
        <v>126</v>
      </c>
      <c r="G4" s="34">
        <f>SUMIF(P19:P500,E4,G19:G500)</f>
        <v>25</v>
      </c>
      <c r="H4" s="34">
        <f>SUMIF(P19:P500,E4,H19:H500)</f>
        <v>53</v>
      </c>
      <c r="I4" s="34">
        <f>SUMIF(P19:P500,E4,I19:I500)</f>
        <v>36</v>
      </c>
      <c r="J4" s="34">
        <f>SUMIF(P19:P500,E4,J19:J500)</f>
        <v>0</v>
      </c>
      <c r="K4" s="34">
        <f>SUMIF(P19:P500,E4,K19:K500)</f>
        <v>12</v>
      </c>
      <c r="L4" s="34">
        <f>SUMIF(P19:P500,E4,L19:L500)</f>
        <v>0</v>
      </c>
      <c r="M4" s="35">
        <f t="shared" si="0"/>
        <v>90.47619047619048</v>
      </c>
      <c r="N4" s="35">
        <f t="shared" si="1"/>
        <v>61.904761904761905</v>
      </c>
      <c r="O4" s="39">
        <f t="shared" si="2"/>
        <v>3.7222222222222223</v>
      </c>
    </row>
    <row r="5" spans="1:15" ht="15.75" thickBot="1">
      <c r="A5" s="144"/>
      <c r="B5" s="145"/>
      <c r="C5" s="145"/>
      <c r="D5" s="146"/>
      <c r="E5" s="62" t="s">
        <v>681</v>
      </c>
      <c r="F5" s="63">
        <f aca="true" t="shared" si="3" ref="F5:L5">F2+F3+F4</f>
        <v>874</v>
      </c>
      <c r="G5" s="63">
        <f t="shared" si="3"/>
        <v>251</v>
      </c>
      <c r="H5" s="63">
        <f t="shared" si="3"/>
        <v>234</v>
      </c>
      <c r="I5" s="63">
        <f t="shared" si="3"/>
        <v>283</v>
      </c>
      <c r="J5" s="63">
        <f t="shared" si="3"/>
        <v>0</v>
      </c>
      <c r="K5" s="63">
        <f t="shared" si="3"/>
        <v>106</v>
      </c>
      <c r="L5" s="63">
        <f t="shared" si="3"/>
        <v>0</v>
      </c>
      <c r="M5" s="64">
        <f t="shared" si="0"/>
        <v>87.87185354691076</v>
      </c>
      <c r="N5" s="64">
        <f t="shared" si="1"/>
        <v>55.49199084668193</v>
      </c>
      <c r="O5" s="65">
        <f t="shared" si="2"/>
        <v>3.720823798627002</v>
      </c>
    </row>
    <row r="6" spans="1:15" ht="15">
      <c r="A6" s="144"/>
      <c r="B6" s="145"/>
      <c r="C6" s="145"/>
      <c r="D6" s="146"/>
      <c r="E6" s="51">
        <v>6</v>
      </c>
      <c r="F6" s="36">
        <f>SUMIF(P19:P500,E6,F19:F500)</f>
        <v>0</v>
      </c>
      <c r="G6" s="36">
        <f>SUMIF(P19:P500,E6,G19:G500)</f>
        <v>0</v>
      </c>
      <c r="H6" s="36">
        <f>SUMIF(P19:P500,E6,H19:H500)</f>
        <v>0</v>
      </c>
      <c r="I6" s="36">
        <f>SUMIF(P19:P500,E6,I19:I500)</f>
        <v>0</v>
      </c>
      <c r="J6" s="36">
        <f>SUMIF(P19:P500,E6,J19:J500)</f>
        <v>0</v>
      </c>
      <c r="K6" s="36">
        <f>SUMIF(P19:P500,E6,K19:K500)</f>
        <v>0</v>
      </c>
      <c r="L6" s="36">
        <f>SUMIF(P19:P500,E6,L19:L500)</f>
        <v>0</v>
      </c>
      <c r="M6" s="37">
        <f t="shared" si="0"/>
      </c>
      <c r="N6" s="37">
        <f t="shared" si="1"/>
      </c>
      <c r="O6" s="39">
        <f t="shared" si="2"/>
      </c>
    </row>
    <row r="7" spans="1:15" ht="15">
      <c r="A7" s="144"/>
      <c r="B7" s="145"/>
      <c r="C7" s="145"/>
      <c r="D7" s="146"/>
      <c r="E7" s="49">
        <v>7</v>
      </c>
      <c r="F7" s="32">
        <f>SUMIF(P19:P500,E7,F19:F500)</f>
        <v>0</v>
      </c>
      <c r="G7" s="32">
        <f>SUMIF(P19:P500,E7,G19:G500)</f>
        <v>0</v>
      </c>
      <c r="H7" s="32">
        <f>SUMIF(P19:P500,E7,H19:H500)</f>
        <v>0</v>
      </c>
      <c r="I7" s="32">
        <f>SUMIF(P19:P500,E7,I19:I500)</f>
        <v>0</v>
      </c>
      <c r="J7" s="32">
        <f>SUMIF(P19:P500,E7,J19:J500)</f>
        <v>0</v>
      </c>
      <c r="K7" s="32">
        <f>SUMIF(P19:P500,E7,K19:K500)</f>
        <v>0</v>
      </c>
      <c r="L7" s="32">
        <f>SUMIF(P19:P500,E7,L19:L500)</f>
        <v>0</v>
      </c>
      <c r="M7" s="33">
        <f t="shared" si="0"/>
      </c>
      <c r="N7" s="33">
        <f t="shared" si="1"/>
      </c>
      <c r="O7" s="39">
        <f t="shared" si="2"/>
      </c>
    </row>
    <row r="8" spans="1:15" ht="15.75" thickBot="1">
      <c r="A8" s="144"/>
      <c r="B8" s="145"/>
      <c r="C8" s="145"/>
      <c r="D8" s="146"/>
      <c r="E8" s="50">
        <v>8</v>
      </c>
      <c r="F8" s="34">
        <f>SUMIF(P19:P500,E8,F19:F500)</f>
        <v>0</v>
      </c>
      <c r="G8" s="34">
        <f>SUMIF(P19:P500,E8,G19:G500)</f>
        <v>0</v>
      </c>
      <c r="H8" s="34">
        <f>SUMIF(P19:P500,E8,H19:H500)</f>
        <v>0</v>
      </c>
      <c r="I8" s="34">
        <f>SUMIF(P19:P500,E8,I19:I500)</f>
        <v>0</v>
      </c>
      <c r="J8" s="34">
        <f>SUMIF(P19:P500,E8,J19:J500)</f>
        <v>0</v>
      </c>
      <c r="K8" s="34">
        <f>SUMIF(P19:P500,E8,K19:K500)</f>
        <v>0</v>
      </c>
      <c r="L8" s="34">
        <f>SUMIF(P19:P500,E8,L19:L500)</f>
        <v>0</v>
      </c>
      <c r="M8" s="35">
        <f t="shared" si="0"/>
      </c>
      <c r="N8" s="35">
        <f t="shared" si="1"/>
      </c>
      <c r="O8" s="39">
        <f t="shared" si="2"/>
      </c>
    </row>
    <row r="9" spans="1:15" ht="15.75" thickBot="1">
      <c r="A9" s="144"/>
      <c r="B9" s="145"/>
      <c r="C9" s="145"/>
      <c r="D9" s="146"/>
      <c r="E9" s="62" t="s">
        <v>682</v>
      </c>
      <c r="F9" s="63">
        <f aca="true" t="shared" si="4" ref="F9:L9">F6+F7+F8</f>
        <v>0</v>
      </c>
      <c r="G9" s="63">
        <f t="shared" si="4"/>
        <v>0</v>
      </c>
      <c r="H9" s="63">
        <f t="shared" si="4"/>
        <v>0</v>
      </c>
      <c r="I9" s="63">
        <f t="shared" si="4"/>
        <v>0</v>
      </c>
      <c r="J9" s="63">
        <f t="shared" si="4"/>
        <v>0</v>
      </c>
      <c r="K9" s="63">
        <f t="shared" si="4"/>
        <v>0</v>
      </c>
      <c r="L9" s="63">
        <f t="shared" si="4"/>
        <v>0</v>
      </c>
      <c r="M9" s="64">
        <f t="shared" si="0"/>
      </c>
      <c r="N9" s="64">
        <f t="shared" si="1"/>
      </c>
      <c r="O9" s="65">
        <f t="shared" si="2"/>
      </c>
    </row>
    <row r="10" spans="1:15" ht="35.25" customHeight="1" thickBot="1">
      <c r="A10" s="147"/>
      <c r="B10" s="148"/>
      <c r="C10" s="148"/>
      <c r="D10" s="148"/>
      <c r="E10" s="46" t="s">
        <v>683</v>
      </c>
      <c r="F10" s="47">
        <f aca="true" t="shared" si="5" ref="F10:L10">SUM(F19:F500)</f>
        <v>874</v>
      </c>
      <c r="G10" s="47">
        <f t="shared" si="5"/>
        <v>251</v>
      </c>
      <c r="H10" s="47">
        <f t="shared" si="5"/>
        <v>234</v>
      </c>
      <c r="I10" s="47">
        <f t="shared" si="5"/>
        <v>283</v>
      </c>
      <c r="J10" s="47">
        <f t="shared" si="5"/>
        <v>0</v>
      </c>
      <c r="K10" s="47">
        <f t="shared" si="5"/>
        <v>106</v>
      </c>
      <c r="L10" s="47">
        <f t="shared" si="5"/>
        <v>0</v>
      </c>
      <c r="M10" s="48">
        <f t="shared" si="0"/>
        <v>87.87185354691076</v>
      </c>
      <c r="N10" s="48">
        <f t="shared" si="1"/>
        <v>55.49199084668193</v>
      </c>
      <c r="O10" s="38">
        <f t="shared" si="2"/>
        <v>3.720823798627002</v>
      </c>
    </row>
    <row r="11" spans="1:15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15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1:15" ht="18.75">
      <c r="A13" s="66"/>
      <c r="B13" s="66"/>
      <c r="C13" s="66"/>
      <c r="D13" s="66"/>
      <c r="E13" s="67"/>
      <c r="F13" s="68" t="s">
        <v>684</v>
      </c>
      <c r="G13" s="67"/>
      <c r="H13" s="67" t="s">
        <v>685</v>
      </c>
      <c r="I13" s="149" t="s">
        <v>64</v>
      </c>
      <c r="J13" s="150"/>
      <c r="K13" s="150"/>
      <c r="L13" s="151"/>
      <c r="M13" s="52"/>
      <c r="N13" s="53"/>
      <c r="O13" s="52"/>
    </row>
    <row r="14" spans="1:15" ht="18.75">
      <c r="A14" s="66"/>
      <c r="B14" s="66"/>
      <c r="C14" s="66"/>
      <c r="D14" s="66"/>
      <c r="E14" s="67"/>
      <c r="F14" s="68" t="s">
        <v>686</v>
      </c>
      <c r="G14" s="67"/>
      <c r="H14" s="67"/>
      <c r="I14" s="67"/>
      <c r="J14" s="66"/>
      <c r="K14" s="66"/>
      <c r="L14" s="66"/>
      <c r="M14" s="66"/>
      <c r="N14" s="66"/>
      <c r="O14" s="66"/>
    </row>
    <row r="15" spans="1:15" ht="18.75">
      <c r="A15" s="66"/>
      <c r="B15" s="66"/>
      <c r="C15" s="66"/>
      <c r="D15" s="66"/>
      <c r="E15" s="67"/>
      <c r="F15" s="68" t="s">
        <v>693</v>
      </c>
      <c r="G15" s="67"/>
      <c r="H15" s="67"/>
      <c r="I15" s="67"/>
      <c r="J15" s="66"/>
      <c r="K15" s="66"/>
      <c r="L15" s="66"/>
      <c r="M15" s="66"/>
      <c r="N15" s="66"/>
      <c r="O15" s="66"/>
    </row>
    <row r="16" spans="1:15" ht="15.75" thickBo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75.75" customHeight="1">
      <c r="A17" s="41" t="s">
        <v>149</v>
      </c>
      <c r="B17" s="69" t="s">
        <v>667</v>
      </c>
      <c r="C17" s="42" t="s">
        <v>687</v>
      </c>
      <c r="D17" s="42" t="s">
        <v>688</v>
      </c>
      <c r="E17" s="42" t="s">
        <v>689</v>
      </c>
      <c r="F17" s="74" t="s">
        <v>690</v>
      </c>
      <c r="G17" s="74" t="s">
        <v>669</v>
      </c>
      <c r="H17" s="74" t="s">
        <v>670</v>
      </c>
      <c r="I17" s="74" t="s">
        <v>671</v>
      </c>
      <c r="J17" s="74" t="s">
        <v>691</v>
      </c>
      <c r="K17" s="74" t="s">
        <v>673</v>
      </c>
      <c r="L17" s="74" t="s">
        <v>674</v>
      </c>
      <c r="M17" s="74" t="s">
        <v>675</v>
      </c>
      <c r="N17" s="74" t="s">
        <v>676</v>
      </c>
      <c r="O17" s="75" t="s">
        <v>677</v>
      </c>
    </row>
    <row r="18" spans="1:15" ht="15.75" thickBot="1">
      <c r="A18" s="43">
        <v>1</v>
      </c>
      <c r="B18" s="44"/>
      <c r="C18" s="44">
        <v>2</v>
      </c>
      <c r="D18" s="44">
        <v>3</v>
      </c>
      <c r="E18" s="44">
        <v>4</v>
      </c>
      <c r="F18" s="44">
        <v>5</v>
      </c>
      <c r="G18" s="44">
        <v>6</v>
      </c>
      <c r="H18" s="44">
        <v>7</v>
      </c>
      <c r="I18" s="44">
        <v>8</v>
      </c>
      <c r="J18" s="44">
        <v>9</v>
      </c>
      <c r="K18" s="44">
        <v>10</v>
      </c>
      <c r="L18" s="44">
        <v>11</v>
      </c>
      <c r="M18" s="44">
        <v>12</v>
      </c>
      <c r="N18" s="44">
        <v>13</v>
      </c>
      <c r="O18" s="45">
        <v>14</v>
      </c>
    </row>
    <row r="19" spans="1:16" ht="15">
      <c r="A19" s="40">
        <v>1</v>
      </c>
      <c r="B19" s="120" t="s">
        <v>678</v>
      </c>
      <c r="C19" s="132" t="s">
        <v>65</v>
      </c>
      <c r="D19" s="133" t="s">
        <v>66</v>
      </c>
      <c r="E19" s="133" t="s">
        <v>31</v>
      </c>
      <c r="F19" s="57">
        <v>26</v>
      </c>
      <c r="G19" s="56">
        <v>11</v>
      </c>
      <c r="H19" s="56">
        <v>5</v>
      </c>
      <c r="I19" s="56">
        <v>10</v>
      </c>
      <c r="J19" s="56">
        <v>0</v>
      </c>
      <c r="K19" s="56">
        <v>0</v>
      </c>
      <c r="L19" s="56">
        <v>0</v>
      </c>
      <c r="M19" s="54">
        <f>IF((F19-L19)=0,0,(G19+H19+I19)/(F19-L19)*100)</f>
        <v>100</v>
      </c>
      <c r="N19" s="55">
        <f>IF((F19-L19)=0,0,(G19+H19)/(F19-L19)*100)</f>
        <v>61.53846153846154</v>
      </c>
      <c r="O19" s="55">
        <f>IF((F19-L19)=0,0,(5*G19+4*H19+3*I19+2*(J19+K19))/(F19-L19))</f>
        <v>4.038461538461538</v>
      </c>
      <c r="P19" t="str">
        <f>TRIM(B19)</f>
        <v>Б</v>
      </c>
    </row>
    <row r="20" spans="1:16" ht="15">
      <c r="A20" s="31">
        <v>2</v>
      </c>
      <c r="B20" s="120" t="s">
        <v>678</v>
      </c>
      <c r="C20" s="132" t="s">
        <v>65</v>
      </c>
      <c r="D20" s="133" t="s">
        <v>66</v>
      </c>
      <c r="E20" s="133" t="s">
        <v>33</v>
      </c>
      <c r="F20" s="60">
        <v>13</v>
      </c>
      <c r="G20" s="59">
        <v>3</v>
      </c>
      <c r="H20" s="59">
        <v>2</v>
      </c>
      <c r="I20" s="59">
        <v>8</v>
      </c>
      <c r="J20" s="59">
        <v>0</v>
      </c>
      <c r="K20" s="59">
        <v>0</v>
      </c>
      <c r="L20" s="59">
        <v>0</v>
      </c>
      <c r="M20" s="54">
        <f aca="true" t="shared" si="6" ref="M20:M83">IF((F20-L20)=0,0,(G20+H20+I20)/(F20-L20)*100)</f>
        <v>100</v>
      </c>
      <c r="N20" s="55">
        <f aca="true" t="shared" si="7" ref="N20:N83">IF((F20-L20)=0,0,(G20+H20)/(F20-L20)*100)</f>
        <v>38.46153846153847</v>
      </c>
      <c r="O20" s="55">
        <f aca="true" t="shared" si="8" ref="O20:O83">IF((F20-L20)=0,0,(5*G20+4*H20+3*I20+2*(J20+K20))/(F20-L20))</f>
        <v>3.6153846153846154</v>
      </c>
      <c r="P20" t="str">
        <f aca="true" t="shared" si="9" ref="P20:P83">TRIM(B20)</f>
        <v>Б</v>
      </c>
    </row>
    <row r="21" spans="1:16" ht="30">
      <c r="A21" s="31">
        <v>3</v>
      </c>
      <c r="B21" s="120" t="s">
        <v>679</v>
      </c>
      <c r="C21" s="132" t="s">
        <v>67</v>
      </c>
      <c r="D21" s="125" t="s">
        <v>68</v>
      </c>
      <c r="E21" s="127" t="s">
        <v>26</v>
      </c>
      <c r="F21" s="60">
        <v>14</v>
      </c>
      <c r="G21" s="59">
        <v>0</v>
      </c>
      <c r="H21" s="59">
        <v>9</v>
      </c>
      <c r="I21" s="59">
        <v>2</v>
      </c>
      <c r="J21" s="59">
        <v>0</v>
      </c>
      <c r="K21" s="59">
        <v>3</v>
      </c>
      <c r="L21" s="59">
        <v>0</v>
      </c>
      <c r="M21" s="54">
        <f t="shared" si="6"/>
        <v>78.57142857142857</v>
      </c>
      <c r="N21" s="55">
        <f t="shared" si="7"/>
        <v>64.28571428571429</v>
      </c>
      <c r="O21" s="55">
        <f t="shared" si="8"/>
        <v>3.4285714285714284</v>
      </c>
      <c r="P21" t="str">
        <f t="shared" si="9"/>
        <v>С</v>
      </c>
    </row>
    <row r="22" spans="1:16" ht="30">
      <c r="A22" s="31">
        <v>4</v>
      </c>
      <c r="B22" s="120" t="s">
        <v>680</v>
      </c>
      <c r="C22" s="134" t="s">
        <v>67</v>
      </c>
      <c r="D22" s="125" t="s">
        <v>69</v>
      </c>
      <c r="E22" s="135" t="s">
        <v>16</v>
      </c>
      <c r="F22" s="60">
        <v>18</v>
      </c>
      <c r="G22" s="59">
        <v>3</v>
      </c>
      <c r="H22" s="59">
        <v>12</v>
      </c>
      <c r="I22" s="59">
        <v>0</v>
      </c>
      <c r="J22" s="59">
        <v>0</v>
      </c>
      <c r="K22" s="59">
        <v>3</v>
      </c>
      <c r="L22" s="59">
        <v>0</v>
      </c>
      <c r="M22" s="54">
        <f t="shared" si="6"/>
        <v>83.33333333333334</v>
      </c>
      <c r="N22" s="55">
        <f t="shared" si="7"/>
        <v>83.33333333333334</v>
      </c>
      <c r="O22" s="55">
        <f t="shared" si="8"/>
        <v>3.8333333333333335</v>
      </c>
      <c r="P22" t="str">
        <f t="shared" si="9"/>
        <v>М</v>
      </c>
    </row>
    <row r="23" spans="1:16" ht="15">
      <c r="A23" s="31">
        <v>5</v>
      </c>
      <c r="B23" s="120" t="s">
        <v>680</v>
      </c>
      <c r="C23" s="132" t="s">
        <v>70</v>
      </c>
      <c r="D23" s="125" t="s">
        <v>71</v>
      </c>
      <c r="E23" s="127" t="s">
        <v>16</v>
      </c>
      <c r="F23" s="60">
        <v>18</v>
      </c>
      <c r="G23" s="59">
        <v>3</v>
      </c>
      <c r="H23" s="59">
        <v>6</v>
      </c>
      <c r="I23" s="59">
        <v>7</v>
      </c>
      <c r="J23" s="59">
        <v>0</v>
      </c>
      <c r="K23" s="59">
        <v>2</v>
      </c>
      <c r="L23" s="59">
        <v>0</v>
      </c>
      <c r="M23" s="54">
        <f t="shared" si="6"/>
        <v>88.88888888888889</v>
      </c>
      <c r="N23" s="55">
        <f t="shared" si="7"/>
        <v>50</v>
      </c>
      <c r="O23" s="55">
        <f t="shared" si="8"/>
        <v>3.5555555555555554</v>
      </c>
      <c r="P23" t="str">
        <f t="shared" si="9"/>
        <v>М</v>
      </c>
    </row>
    <row r="24" spans="1:16" ht="15">
      <c r="A24" s="31">
        <v>6</v>
      </c>
      <c r="B24" s="128" t="s">
        <v>679</v>
      </c>
      <c r="C24" s="132" t="s">
        <v>34</v>
      </c>
      <c r="D24" s="129" t="s">
        <v>72</v>
      </c>
      <c r="E24" s="127" t="s">
        <v>26</v>
      </c>
      <c r="F24" s="60">
        <v>14</v>
      </c>
      <c r="G24" s="59">
        <v>3</v>
      </c>
      <c r="H24" s="59">
        <v>3</v>
      </c>
      <c r="I24" s="59">
        <v>7</v>
      </c>
      <c r="J24" s="59">
        <v>0</v>
      </c>
      <c r="K24" s="59">
        <v>1</v>
      </c>
      <c r="L24" s="59">
        <v>0</v>
      </c>
      <c r="M24" s="54">
        <f t="shared" si="6"/>
        <v>92.85714285714286</v>
      </c>
      <c r="N24" s="55">
        <f t="shared" si="7"/>
        <v>42.857142857142854</v>
      </c>
      <c r="O24" s="55">
        <f t="shared" si="8"/>
        <v>3.5714285714285716</v>
      </c>
      <c r="P24" t="str">
        <f t="shared" si="9"/>
        <v>С</v>
      </c>
    </row>
    <row r="25" spans="1:16" ht="15">
      <c r="A25" s="31">
        <v>7</v>
      </c>
      <c r="B25" s="128" t="s">
        <v>680</v>
      </c>
      <c r="C25" s="132" t="s">
        <v>34</v>
      </c>
      <c r="D25" s="61" t="s">
        <v>72</v>
      </c>
      <c r="E25" s="135" t="s">
        <v>16</v>
      </c>
      <c r="F25" s="60">
        <v>18</v>
      </c>
      <c r="G25" s="59">
        <v>4</v>
      </c>
      <c r="H25" s="59">
        <v>8</v>
      </c>
      <c r="I25" s="59">
        <v>5</v>
      </c>
      <c r="J25" s="59">
        <v>0</v>
      </c>
      <c r="K25" s="59">
        <v>1</v>
      </c>
      <c r="L25" s="59">
        <v>0</v>
      </c>
      <c r="M25" s="54">
        <f t="shared" si="6"/>
        <v>94.44444444444444</v>
      </c>
      <c r="N25" s="55">
        <f t="shared" si="7"/>
        <v>66.66666666666666</v>
      </c>
      <c r="O25" s="55">
        <f t="shared" si="8"/>
        <v>3.8333333333333335</v>
      </c>
      <c r="P25" t="str">
        <f t="shared" si="9"/>
        <v>М</v>
      </c>
    </row>
    <row r="26" spans="1:16" ht="30">
      <c r="A26" s="31">
        <v>8</v>
      </c>
      <c r="B26" s="120" t="s">
        <v>678</v>
      </c>
      <c r="C26" s="136" t="s">
        <v>24</v>
      </c>
      <c r="D26" s="125" t="s">
        <v>74</v>
      </c>
      <c r="E26" s="135" t="s">
        <v>19</v>
      </c>
      <c r="F26" s="60">
        <v>27</v>
      </c>
      <c r="G26" s="59">
        <v>10</v>
      </c>
      <c r="H26" s="59">
        <v>5</v>
      </c>
      <c r="I26" s="59">
        <v>12</v>
      </c>
      <c r="J26" s="59">
        <v>0</v>
      </c>
      <c r="K26" s="59">
        <v>0</v>
      </c>
      <c r="L26" s="59">
        <v>0</v>
      </c>
      <c r="M26" s="54">
        <f t="shared" si="6"/>
        <v>100</v>
      </c>
      <c r="N26" s="55">
        <f t="shared" si="7"/>
        <v>55.55555555555556</v>
      </c>
      <c r="O26" s="55">
        <f t="shared" si="8"/>
        <v>3.925925925925926</v>
      </c>
      <c r="P26" t="str">
        <f t="shared" si="9"/>
        <v>Б</v>
      </c>
    </row>
    <row r="27" spans="1:16" ht="30">
      <c r="A27" s="31">
        <v>9</v>
      </c>
      <c r="B27" s="120" t="s">
        <v>678</v>
      </c>
      <c r="C27" s="136" t="s">
        <v>24</v>
      </c>
      <c r="D27" s="125" t="s">
        <v>74</v>
      </c>
      <c r="E27" s="137" t="s">
        <v>75</v>
      </c>
      <c r="F27" s="60">
        <v>23</v>
      </c>
      <c r="G27" s="59">
        <v>4</v>
      </c>
      <c r="H27" s="59">
        <v>5</v>
      </c>
      <c r="I27" s="59">
        <v>14</v>
      </c>
      <c r="J27" s="59">
        <v>0</v>
      </c>
      <c r="K27" s="59">
        <v>0</v>
      </c>
      <c r="L27" s="59">
        <v>0</v>
      </c>
      <c r="M27" s="54">
        <f t="shared" si="6"/>
        <v>100</v>
      </c>
      <c r="N27" s="55">
        <f t="shared" si="7"/>
        <v>39.130434782608695</v>
      </c>
      <c r="O27" s="55">
        <f t="shared" si="8"/>
        <v>3.5652173913043477</v>
      </c>
      <c r="P27" t="str">
        <f t="shared" si="9"/>
        <v>Б</v>
      </c>
    </row>
    <row r="28" spans="1:16" ht="15">
      <c r="A28" s="31">
        <v>10</v>
      </c>
      <c r="B28" s="128" t="s">
        <v>679</v>
      </c>
      <c r="C28" s="129" t="s">
        <v>43</v>
      </c>
      <c r="D28" s="129" t="s">
        <v>76</v>
      </c>
      <c r="E28" s="127" t="s">
        <v>26</v>
      </c>
      <c r="F28" s="60">
        <v>14</v>
      </c>
      <c r="G28" s="59">
        <v>3</v>
      </c>
      <c r="H28" s="59">
        <v>2</v>
      </c>
      <c r="I28" s="59">
        <v>6</v>
      </c>
      <c r="J28" s="59">
        <v>0</v>
      </c>
      <c r="K28" s="59">
        <v>3</v>
      </c>
      <c r="L28" s="59">
        <v>0</v>
      </c>
      <c r="M28" s="54">
        <f t="shared" si="6"/>
        <v>78.57142857142857</v>
      </c>
      <c r="N28" s="55">
        <f t="shared" si="7"/>
        <v>35.714285714285715</v>
      </c>
      <c r="O28" s="55">
        <f t="shared" si="8"/>
        <v>3.357142857142857</v>
      </c>
      <c r="P28" t="str">
        <f t="shared" si="9"/>
        <v>С</v>
      </c>
    </row>
    <row r="29" spans="1:16" ht="15">
      <c r="A29" s="31">
        <v>11</v>
      </c>
      <c r="B29" s="138" t="s">
        <v>678</v>
      </c>
      <c r="C29" s="124" t="s">
        <v>50</v>
      </c>
      <c r="D29" s="133" t="s">
        <v>77</v>
      </c>
      <c r="E29" s="135" t="s">
        <v>78</v>
      </c>
      <c r="F29" s="60">
        <v>25</v>
      </c>
      <c r="G29" s="59">
        <v>16</v>
      </c>
      <c r="H29" s="59">
        <v>6</v>
      </c>
      <c r="I29" s="59">
        <v>1</v>
      </c>
      <c r="J29" s="59">
        <v>0</v>
      </c>
      <c r="K29" s="59">
        <v>2</v>
      </c>
      <c r="L29" s="59">
        <v>0</v>
      </c>
      <c r="M29" s="54">
        <f t="shared" si="6"/>
        <v>92</v>
      </c>
      <c r="N29" s="55">
        <f t="shared" si="7"/>
        <v>88</v>
      </c>
      <c r="O29" s="55">
        <f t="shared" si="8"/>
        <v>4.44</v>
      </c>
      <c r="P29" t="str">
        <f t="shared" si="9"/>
        <v>Б</v>
      </c>
    </row>
    <row r="30" spans="1:16" ht="15">
      <c r="A30" s="31">
        <v>12</v>
      </c>
      <c r="B30" s="138" t="s">
        <v>678</v>
      </c>
      <c r="C30" s="124" t="s">
        <v>50</v>
      </c>
      <c r="D30" s="133" t="s">
        <v>77</v>
      </c>
      <c r="E30" s="135" t="s">
        <v>79</v>
      </c>
      <c r="F30" s="60">
        <v>26</v>
      </c>
      <c r="G30" s="59">
        <v>16</v>
      </c>
      <c r="H30" s="59">
        <v>5</v>
      </c>
      <c r="I30" s="59">
        <v>0</v>
      </c>
      <c r="J30" s="59">
        <v>0</v>
      </c>
      <c r="K30" s="59">
        <v>5</v>
      </c>
      <c r="L30" s="59">
        <v>0</v>
      </c>
      <c r="M30" s="54">
        <f t="shared" si="6"/>
        <v>80.76923076923077</v>
      </c>
      <c r="N30" s="55">
        <f t="shared" si="7"/>
        <v>80.76923076923077</v>
      </c>
      <c r="O30" s="55">
        <f t="shared" si="8"/>
        <v>4.230769230769231</v>
      </c>
      <c r="P30" t="str">
        <f t="shared" si="9"/>
        <v>Б</v>
      </c>
    </row>
    <row r="31" spans="1:16" ht="15">
      <c r="A31" s="31">
        <v>13</v>
      </c>
      <c r="B31" s="138" t="s">
        <v>678</v>
      </c>
      <c r="C31" s="124" t="s">
        <v>50</v>
      </c>
      <c r="D31" s="133" t="s">
        <v>77</v>
      </c>
      <c r="E31" s="137" t="s">
        <v>80</v>
      </c>
      <c r="F31" s="60">
        <v>23</v>
      </c>
      <c r="G31" s="59">
        <v>15</v>
      </c>
      <c r="H31" s="59">
        <v>5</v>
      </c>
      <c r="I31" s="59">
        <v>0</v>
      </c>
      <c r="J31" s="59">
        <v>0</v>
      </c>
      <c r="K31" s="59">
        <v>3</v>
      </c>
      <c r="L31" s="59">
        <v>0</v>
      </c>
      <c r="M31" s="54">
        <f t="shared" si="6"/>
        <v>86.95652173913044</v>
      </c>
      <c r="N31" s="55">
        <f t="shared" si="7"/>
        <v>86.95652173913044</v>
      </c>
      <c r="O31" s="55">
        <f t="shared" si="8"/>
        <v>4.391304347826087</v>
      </c>
      <c r="P31" t="str">
        <f t="shared" si="9"/>
        <v>Б</v>
      </c>
    </row>
    <row r="32" spans="1:16" ht="15">
      <c r="A32" s="31">
        <v>14</v>
      </c>
      <c r="B32" s="120" t="s">
        <v>678</v>
      </c>
      <c r="C32" s="132" t="s">
        <v>70</v>
      </c>
      <c r="D32" s="133" t="s">
        <v>81</v>
      </c>
      <c r="E32" s="133" t="s">
        <v>82</v>
      </c>
      <c r="F32" s="60">
        <v>21</v>
      </c>
      <c r="G32" s="59">
        <v>3</v>
      </c>
      <c r="H32" s="59">
        <v>6</v>
      </c>
      <c r="I32" s="59">
        <v>5</v>
      </c>
      <c r="J32" s="59">
        <v>0</v>
      </c>
      <c r="K32" s="59">
        <v>7</v>
      </c>
      <c r="L32" s="59">
        <v>0</v>
      </c>
      <c r="M32" s="54">
        <f t="shared" si="6"/>
        <v>66.66666666666666</v>
      </c>
      <c r="N32" s="55">
        <f t="shared" si="7"/>
        <v>42.857142857142854</v>
      </c>
      <c r="O32" s="55">
        <f t="shared" si="8"/>
        <v>3.238095238095238</v>
      </c>
      <c r="P32" t="str">
        <f t="shared" si="9"/>
        <v>Б</v>
      </c>
    </row>
    <row r="33" spans="1:16" ht="15">
      <c r="A33" s="31">
        <v>15</v>
      </c>
      <c r="B33" s="120" t="s">
        <v>678</v>
      </c>
      <c r="C33" s="132" t="s">
        <v>70</v>
      </c>
      <c r="D33" s="133" t="s">
        <v>81</v>
      </c>
      <c r="E33" s="133" t="s">
        <v>83</v>
      </c>
      <c r="F33" s="60">
        <v>20</v>
      </c>
      <c r="G33" s="59">
        <v>3</v>
      </c>
      <c r="H33" s="59">
        <v>7</v>
      </c>
      <c r="I33" s="59">
        <v>7</v>
      </c>
      <c r="J33" s="59">
        <v>0</v>
      </c>
      <c r="K33" s="59">
        <v>3</v>
      </c>
      <c r="L33" s="59">
        <v>0</v>
      </c>
      <c r="M33" s="54">
        <f t="shared" si="6"/>
        <v>85</v>
      </c>
      <c r="N33" s="55">
        <f t="shared" si="7"/>
        <v>50</v>
      </c>
      <c r="O33" s="55">
        <f t="shared" si="8"/>
        <v>3.5</v>
      </c>
      <c r="P33" t="str">
        <f t="shared" si="9"/>
        <v>Б</v>
      </c>
    </row>
    <row r="34" spans="1:16" ht="15">
      <c r="A34" s="31">
        <v>16</v>
      </c>
      <c r="B34" s="120" t="s">
        <v>678</v>
      </c>
      <c r="C34" s="132" t="s">
        <v>70</v>
      </c>
      <c r="D34" s="133" t="s">
        <v>81</v>
      </c>
      <c r="E34" s="133" t="s">
        <v>84</v>
      </c>
      <c r="F34" s="60">
        <v>18</v>
      </c>
      <c r="G34" s="59">
        <v>3</v>
      </c>
      <c r="H34" s="59">
        <v>0</v>
      </c>
      <c r="I34" s="59">
        <v>12</v>
      </c>
      <c r="J34" s="59">
        <v>0</v>
      </c>
      <c r="K34" s="59">
        <v>3</v>
      </c>
      <c r="L34" s="59">
        <v>0</v>
      </c>
      <c r="M34" s="54">
        <f t="shared" si="6"/>
        <v>83.33333333333334</v>
      </c>
      <c r="N34" s="55">
        <f t="shared" si="7"/>
        <v>16.666666666666664</v>
      </c>
      <c r="O34" s="55">
        <f t="shared" si="8"/>
        <v>3.1666666666666665</v>
      </c>
      <c r="P34" t="str">
        <f t="shared" si="9"/>
        <v>Б</v>
      </c>
    </row>
    <row r="35" spans="1:16" ht="15">
      <c r="A35" s="31">
        <v>17</v>
      </c>
      <c r="B35" s="120" t="s">
        <v>678</v>
      </c>
      <c r="C35" s="121" t="s">
        <v>57</v>
      </c>
      <c r="D35" s="133" t="s">
        <v>85</v>
      </c>
      <c r="E35" s="133" t="s">
        <v>31</v>
      </c>
      <c r="F35" s="60">
        <v>30</v>
      </c>
      <c r="G35" s="59">
        <v>9</v>
      </c>
      <c r="H35" s="59">
        <v>9</v>
      </c>
      <c r="I35" s="59">
        <v>12</v>
      </c>
      <c r="J35" s="59">
        <v>0</v>
      </c>
      <c r="K35" s="59">
        <v>0</v>
      </c>
      <c r="L35" s="59">
        <v>0</v>
      </c>
      <c r="M35" s="54">
        <f t="shared" si="6"/>
        <v>100</v>
      </c>
      <c r="N35" s="55">
        <f t="shared" si="7"/>
        <v>60</v>
      </c>
      <c r="O35" s="55">
        <f t="shared" si="8"/>
        <v>3.9</v>
      </c>
      <c r="P35" t="str">
        <f t="shared" si="9"/>
        <v>Б</v>
      </c>
    </row>
    <row r="36" spans="1:16" ht="15">
      <c r="A36" s="31">
        <v>18</v>
      </c>
      <c r="B36" s="120" t="s">
        <v>678</v>
      </c>
      <c r="C36" s="121" t="s">
        <v>57</v>
      </c>
      <c r="D36" s="133" t="s">
        <v>85</v>
      </c>
      <c r="E36" s="133" t="s">
        <v>33</v>
      </c>
      <c r="F36" s="60">
        <v>14</v>
      </c>
      <c r="G36" s="59">
        <v>3</v>
      </c>
      <c r="H36" s="59">
        <v>5</v>
      </c>
      <c r="I36" s="59">
        <v>6</v>
      </c>
      <c r="J36" s="59">
        <v>0</v>
      </c>
      <c r="K36" s="59">
        <v>0</v>
      </c>
      <c r="L36" s="59">
        <v>0</v>
      </c>
      <c r="M36" s="54">
        <f t="shared" si="6"/>
        <v>100</v>
      </c>
      <c r="N36" s="55">
        <f t="shared" si="7"/>
        <v>57.14285714285714</v>
      </c>
      <c r="O36" s="55">
        <f t="shared" si="8"/>
        <v>3.7857142857142856</v>
      </c>
      <c r="P36" t="str">
        <f t="shared" si="9"/>
        <v>Б</v>
      </c>
    </row>
    <row r="37" spans="1:16" ht="15">
      <c r="A37" s="31">
        <v>19</v>
      </c>
      <c r="B37" s="120" t="s">
        <v>678</v>
      </c>
      <c r="C37" s="121" t="s">
        <v>57</v>
      </c>
      <c r="D37" s="133" t="s">
        <v>85</v>
      </c>
      <c r="E37" s="133" t="s">
        <v>40</v>
      </c>
      <c r="F37" s="60">
        <v>15</v>
      </c>
      <c r="G37" s="59">
        <v>4</v>
      </c>
      <c r="H37" s="59">
        <v>4</v>
      </c>
      <c r="I37" s="59">
        <v>7</v>
      </c>
      <c r="J37" s="59">
        <v>0</v>
      </c>
      <c r="K37" s="59">
        <v>0</v>
      </c>
      <c r="L37" s="59">
        <v>0</v>
      </c>
      <c r="M37" s="54">
        <f t="shared" si="6"/>
        <v>100</v>
      </c>
      <c r="N37" s="55">
        <f t="shared" si="7"/>
        <v>53.333333333333336</v>
      </c>
      <c r="O37" s="55">
        <f t="shared" si="8"/>
        <v>3.8</v>
      </c>
      <c r="P37" t="str">
        <f t="shared" si="9"/>
        <v>Б</v>
      </c>
    </row>
    <row r="38" spans="1:16" ht="15">
      <c r="A38" s="31">
        <v>20</v>
      </c>
      <c r="B38" s="128" t="s">
        <v>678</v>
      </c>
      <c r="C38" s="129" t="s">
        <v>22</v>
      </c>
      <c r="D38" s="129" t="s">
        <v>86</v>
      </c>
      <c r="E38" s="130" t="s">
        <v>87</v>
      </c>
      <c r="F38" s="60">
        <v>21</v>
      </c>
      <c r="G38" s="59">
        <v>11</v>
      </c>
      <c r="H38" s="59">
        <v>5</v>
      </c>
      <c r="I38" s="59">
        <v>5</v>
      </c>
      <c r="J38" s="59">
        <v>0</v>
      </c>
      <c r="K38" s="59">
        <v>0</v>
      </c>
      <c r="L38" s="59">
        <v>0</v>
      </c>
      <c r="M38" s="54">
        <f t="shared" si="6"/>
        <v>100</v>
      </c>
      <c r="N38" s="55">
        <f t="shared" si="7"/>
        <v>76.19047619047619</v>
      </c>
      <c r="O38" s="55">
        <f t="shared" si="8"/>
        <v>4.285714285714286</v>
      </c>
      <c r="P38" t="str">
        <f t="shared" si="9"/>
        <v>Б</v>
      </c>
    </row>
    <row r="39" spans="1:16" ht="15">
      <c r="A39" s="31">
        <v>21</v>
      </c>
      <c r="B39" s="128" t="s">
        <v>678</v>
      </c>
      <c r="C39" s="129" t="s">
        <v>22</v>
      </c>
      <c r="D39" s="129" t="s">
        <v>86</v>
      </c>
      <c r="E39" s="130" t="s">
        <v>88</v>
      </c>
      <c r="F39" s="60">
        <v>18</v>
      </c>
      <c r="G39" s="59">
        <v>9</v>
      </c>
      <c r="H39" s="59">
        <v>5</v>
      </c>
      <c r="I39" s="59">
        <v>1</v>
      </c>
      <c r="J39" s="59">
        <v>0</v>
      </c>
      <c r="K39" s="59">
        <v>3</v>
      </c>
      <c r="L39" s="59">
        <v>0</v>
      </c>
      <c r="M39" s="54">
        <f t="shared" si="6"/>
        <v>83.33333333333334</v>
      </c>
      <c r="N39" s="55">
        <f t="shared" si="7"/>
        <v>77.77777777777779</v>
      </c>
      <c r="O39" s="55">
        <f t="shared" si="8"/>
        <v>4.111111111111111</v>
      </c>
      <c r="P39" t="str">
        <f t="shared" si="9"/>
        <v>Б</v>
      </c>
    </row>
    <row r="40" spans="1:16" ht="15">
      <c r="A40" s="31">
        <v>22</v>
      </c>
      <c r="B40" s="120" t="s">
        <v>678</v>
      </c>
      <c r="C40" s="121" t="s">
        <v>61</v>
      </c>
      <c r="D40" s="133" t="s">
        <v>89</v>
      </c>
      <c r="E40" s="133" t="s">
        <v>19</v>
      </c>
      <c r="F40" s="60">
        <v>27</v>
      </c>
      <c r="G40" s="59">
        <v>14</v>
      </c>
      <c r="H40" s="59">
        <v>4</v>
      </c>
      <c r="I40" s="59">
        <v>9</v>
      </c>
      <c r="J40" s="59">
        <v>0</v>
      </c>
      <c r="K40" s="59">
        <v>0</v>
      </c>
      <c r="L40" s="59">
        <v>0</v>
      </c>
      <c r="M40" s="54">
        <f t="shared" si="6"/>
        <v>100</v>
      </c>
      <c r="N40" s="55">
        <f t="shared" si="7"/>
        <v>66.66666666666666</v>
      </c>
      <c r="O40" s="55">
        <f t="shared" si="8"/>
        <v>4.185185185185185</v>
      </c>
      <c r="P40" t="str">
        <f t="shared" si="9"/>
        <v>Б</v>
      </c>
    </row>
    <row r="41" spans="1:16" ht="15">
      <c r="A41" s="31">
        <v>23</v>
      </c>
      <c r="B41" s="120" t="s">
        <v>678</v>
      </c>
      <c r="C41" s="121" t="s">
        <v>61</v>
      </c>
      <c r="D41" s="133" t="s">
        <v>89</v>
      </c>
      <c r="E41" s="133" t="s">
        <v>20</v>
      </c>
      <c r="F41" s="60">
        <v>23</v>
      </c>
      <c r="G41" s="59">
        <v>10</v>
      </c>
      <c r="H41" s="59">
        <v>3</v>
      </c>
      <c r="I41" s="59">
        <v>10</v>
      </c>
      <c r="J41" s="59">
        <v>0</v>
      </c>
      <c r="K41" s="59">
        <v>0</v>
      </c>
      <c r="L41" s="59">
        <v>0</v>
      </c>
      <c r="M41" s="54">
        <f t="shared" si="6"/>
        <v>100</v>
      </c>
      <c r="N41" s="55">
        <f t="shared" si="7"/>
        <v>56.52173913043478</v>
      </c>
      <c r="O41" s="55">
        <f t="shared" si="8"/>
        <v>4</v>
      </c>
      <c r="P41" t="str">
        <f t="shared" si="9"/>
        <v>Б</v>
      </c>
    </row>
    <row r="42" spans="1:16" ht="15">
      <c r="A42" s="31">
        <v>24</v>
      </c>
      <c r="B42" s="120" t="s">
        <v>678</v>
      </c>
      <c r="C42" s="121" t="s">
        <v>61</v>
      </c>
      <c r="D42" s="133" t="s">
        <v>89</v>
      </c>
      <c r="E42" s="133" t="s">
        <v>21</v>
      </c>
      <c r="F42" s="60">
        <v>29</v>
      </c>
      <c r="G42" s="59">
        <v>15</v>
      </c>
      <c r="H42" s="59">
        <v>2</v>
      </c>
      <c r="I42" s="59">
        <v>11</v>
      </c>
      <c r="J42" s="59">
        <v>0</v>
      </c>
      <c r="K42" s="59">
        <v>1</v>
      </c>
      <c r="L42" s="59">
        <v>0</v>
      </c>
      <c r="M42" s="54">
        <f t="shared" si="6"/>
        <v>96.55172413793103</v>
      </c>
      <c r="N42" s="55">
        <f t="shared" si="7"/>
        <v>58.620689655172406</v>
      </c>
      <c r="O42" s="55">
        <f t="shared" si="8"/>
        <v>4.068965517241379</v>
      </c>
      <c r="P42" t="str">
        <f t="shared" si="9"/>
        <v>Б</v>
      </c>
    </row>
    <row r="43" spans="1:16" ht="30">
      <c r="A43" s="31">
        <v>25</v>
      </c>
      <c r="B43" s="138" t="s">
        <v>679</v>
      </c>
      <c r="C43" s="132" t="s">
        <v>65</v>
      </c>
      <c r="D43" s="125" t="s">
        <v>90</v>
      </c>
      <c r="E43" s="135" t="s">
        <v>26</v>
      </c>
      <c r="F43" s="60">
        <v>14</v>
      </c>
      <c r="G43" s="59">
        <v>4</v>
      </c>
      <c r="H43" s="59">
        <v>1</v>
      </c>
      <c r="I43" s="59">
        <v>8</v>
      </c>
      <c r="J43" s="59">
        <v>0</v>
      </c>
      <c r="K43" s="59">
        <v>1</v>
      </c>
      <c r="L43" s="59">
        <v>0</v>
      </c>
      <c r="M43" s="54">
        <f t="shared" si="6"/>
        <v>92.85714285714286</v>
      </c>
      <c r="N43" s="55">
        <f t="shared" si="7"/>
        <v>35.714285714285715</v>
      </c>
      <c r="O43" s="55">
        <f t="shared" si="8"/>
        <v>3.5714285714285716</v>
      </c>
      <c r="P43" t="str">
        <f t="shared" si="9"/>
        <v>С</v>
      </c>
    </row>
    <row r="44" spans="1:16" ht="30">
      <c r="A44" s="31">
        <v>26</v>
      </c>
      <c r="B44" s="138" t="s">
        <v>680</v>
      </c>
      <c r="C44" s="132" t="s">
        <v>65</v>
      </c>
      <c r="D44" s="125" t="s">
        <v>90</v>
      </c>
      <c r="E44" s="135" t="s">
        <v>16</v>
      </c>
      <c r="F44" s="60">
        <v>18</v>
      </c>
      <c r="G44" s="59">
        <v>3</v>
      </c>
      <c r="H44" s="59">
        <v>10</v>
      </c>
      <c r="I44" s="59">
        <v>4</v>
      </c>
      <c r="J44" s="59">
        <v>0</v>
      </c>
      <c r="K44" s="59">
        <v>1</v>
      </c>
      <c r="L44" s="59">
        <v>0</v>
      </c>
      <c r="M44" s="54">
        <f t="shared" si="6"/>
        <v>94.44444444444444</v>
      </c>
      <c r="N44" s="55">
        <f t="shared" si="7"/>
        <v>72.22222222222221</v>
      </c>
      <c r="O44" s="55">
        <f t="shared" si="8"/>
        <v>3.8333333333333335</v>
      </c>
      <c r="P44" t="str">
        <f t="shared" si="9"/>
        <v>М</v>
      </c>
    </row>
    <row r="45" spans="1:16" ht="30">
      <c r="A45" s="31">
        <v>27</v>
      </c>
      <c r="B45" s="120" t="s">
        <v>679</v>
      </c>
      <c r="C45" s="139" t="s">
        <v>36</v>
      </c>
      <c r="D45" s="140" t="s">
        <v>91</v>
      </c>
      <c r="E45" s="127" t="s">
        <v>26</v>
      </c>
      <c r="F45" s="60">
        <v>14</v>
      </c>
      <c r="G45" s="59">
        <v>0</v>
      </c>
      <c r="H45" s="59">
        <v>4</v>
      </c>
      <c r="I45" s="59">
        <v>9</v>
      </c>
      <c r="J45" s="59">
        <v>0</v>
      </c>
      <c r="K45" s="59">
        <v>1</v>
      </c>
      <c r="L45" s="59">
        <v>0</v>
      </c>
      <c r="M45" s="54">
        <f t="shared" si="6"/>
        <v>92.85714285714286</v>
      </c>
      <c r="N45" s="55">
        <f t="shared" si="7"/>
        <v>28.57142857142857</v>
      </c>
      <c r="O45" s="55">
        <f t="shared" si="8"/>
        <v>3.2142857142857144</v>
      </c>
      <c r="P45" t="str">
        <f t="shared" si="9"/>
        <v>С</v>
      </c>
    </row>
    <row r="46" spans="1:16" ht="30">
      <c r="A46" s="31">
        <v>28</v>
      </c>
      <c r="B46" s="120" t="s">
        <v>680</v>
      </c>
      <c r="C46" s="139" t="s">
        <v>36</v>
      </c>
      <c r="D46" s="140" t="s">
        <v>91</v>
      </c>
      <c r="E46" s="127" t="s">
        <v>16</v>
      </c>
      <c r="F46" s="60">
        <v>18</v>
      </c>
      <c r="G46" s="59">
        <v>2</v>
      </c>
      <c r="H46" s="59">
        <v>7</v>
      </c>
      <c r="I46" s="59">
        <v>8</v>
      </c>
      <c r="J46" s="59">
        <v>0</v>
      </c>
      <c r="K46" s="59">
        <v>1</v>
      </c>
      <c r="L46" s="59">
        <v>0</v>
      </c>
      <c r="M46" s="54">
        <f t="shared" si="6"/>
        <v>94.44444444444444</v>
      </c>
      <c r="N46" s="55">
        <f t="shared" si="7"/>
        <v>50</v>
      </c>
      <c r="O46" s="55">
        <f t="shared" si="8"/>
        <v>3.5555555555555554</v>
      </c>
      <c r="P46" t="str">
        <f t="shared" si="9"/>
        <v>М</v>
      </c>
    </row>
    <row r="47" spans="1:16" ht="15">
      <c r="A47" s="31">
        <v>29</v>
      </c>
      <c r="B47" s="120" t="s">
        <v>678</v>
      </c>
      <c r="C47" s="132" t="s">
        <v>46</v>
      </c>
      <c r="D47" s="125" t="s">
        <v>92</v>
      </c>
      <c r="E47" s="135" t="s">
        <v>82</v>
      </c>
      <c r="F47" s="60">
        <v>21</v>
      </c>
      <c r="G47" s="59">
        <v>1</v>
      </c>
      <c r="H47" s="59">
        <v>6</v>
      </c>
      <c r="I47" s="59">
        <v>1</v>
      </c>
      <c r="J47" s="59">
        <v>0</v>
      </c>
      <c r="K47" s="59">
        <v>13</v>
      </c>
      <c r="L47" s="59">
        <v>0</v>
      </c>
      <c r="M47" s="54">
        <f t="shared" si="6"/>
        <v>38.095238095238095</v>
      </c>
      <c r="N47" s="55">
        <f t="shared" si="7"/>
        <v>33.33333333333333</v>
      </c>
      <c r="O47" s="55">
        <f t="shared" si="8"/>
        <v>2.761904761904762</v>
      </c>
      <c r="P47" t="str">
        <f t="shared" si="9"/>
        <v>Б</v>
      </c>
    </row>
    <row r="48" spans="1:16" ht="15">
      <c r="A48" s="31">
        <v>30</v>
      </c>
      <c r="B48" s="120" t="s">
        <v>678</v>
      </c>
      <c r="C48" s="132" t="s">
        <v>46</v>
      </c>
      <c r="D48" s="125" t="s">
        <v>92</v>
      </c>
      <c r="E48" s="135" t="s">
        <v>30</v>
      </c>
      <c r="F48" s="60">
        <v>20</v>
      </c>
      <c r="G48" s="59">
        <v>1</v>
      </c>
      <c r="H48" s="59">
        <v>3</v>
      </c>
      <c r="I48" s="59">
        <v>9</v>
      </c>
      <c r="J48" s="59">
        <v>0</v>
      </c>
      <c r="K48" s="59">
        <v>7</v>
      </c>
      <c r="L48" s="59">
        <v>0</v>
      </c>
      <c r="M48" s="54">
        <f t="shared" si="6"/>
        <v>65</v>
      </c>
      <c r="N48" s="55">
        <f t="shared" si="7"/>
        <v>20</v>
      </c>
      <c r="O48" s="55">
        <f t="shared" si="8"/>
        <v>2.9</v>
      </c>
      <c r="P48" t="str">
        <f t="shared" si="9"/>
        <v>Б</v>
      </c>
    </row>
    <row r="49" spans="1:16" ht="15">
      <c r="A49" s="31">
        <v>31</v>
      </c>
      <c r="B49" s="138" t="s">
        <v>678</v>
      </c>
      <c r="C49" s="132" t="s">
        <v>716</v>
      </c>
      <c r="D49" s="125" t="s">
        <v>28</v>
      </c>
      <c r="E49" s="135" t="s">
        <v>82</v>
      </c>
      <c r="F49" s="60">
        <v>21</v>
      </c>
      <c r="G49" s="59">
        <v>8</v>
      </c>
      <c r="H49" s="59">
        <v>5</v>
      </c>
      <c r="I49" s="59">
        <v>5</v>
      </c>
      <c r="J49" s="59">
        <v>0</v>
      </c>
      <c r="K49" s="59">
        <v>3</v>
      </c>
      <c r="L49" s="59">
        <v>0</v>
      </c>
      <c r="M49" s="54">
        <f t="shared" si="6"/>
        <v>85.71428571428571</v>
      </c>
      <c r="N49" s="55">
        <f t="shared" si="7"/>
        <v>61.904761904761905</v>
      </c>
      <c r="O49" s="55">
        <f t="shared" si="8"/>
        <v>3.857142857142857</v>
      </c>
      <c r="P49" t="str">
        <f t="shared" si="9"/>
        <v>Б</v>
      </c>
    </row>
    <row r="50" spans="1:16" ht="15">
      <c r="A50" s="31">
        <v>32</v>
      </c>
      <c r="B50" s="138" t="s">
        <v>678</v>
      </c>
      <c r="C50" s="132" t="s">
        <v>716</v>
      </c>
      <c r="D50" s="125" t="s">
        <v>28</v>
      </c>
      <c r="E50" s="135" t="s">
        <v>30</v>
      </c>
      <c r="F50" s="60">
        <v>20</v>
      </c>
      <c r="G50" s="59">
        <v>6</v>
      </c>
      <c r="H50" s="59">
        <v>5</v>
      </c>
      <c r="I50" s="59">
        <v>9</v>
      </c>
      <c r="J50" s="59">
        <v>0</v>
      </c>
      <c r="K50" s="59">
        <v>0</v>
      </c>
      <c r="L50" s="59">
        <v>0</v>
      </c>
      <c r="M50" s="54">
        <f t="shared" si="6"/>
        <v>100</v>
      </c>
      <c r="N50" s="55">
        <f t="shared" si="7"/>
        <v>55.00000000000001</v>
      </c>
      <c r="O50" s="55">
        <f t="shared" si="8"/>
        <v>3.85</v>
      </c>
      <c r="P50" t="str">
        <f t="shared" si="9"/>
        <v>Б</v>
      </c>
    </row>
    <row r="51" spans="1:16" ht="15">
      <c r="A51" s="31">
        <v>33</v>
      </c>
      <c r="B51" s="120" t="s">
        <v>678</v>
      </c>
      <c r="C51" s="121" t="s">
        <v>14</v>
      </c>
      <c r="D51" s="125" t="s">
        <v>93</v>
      </c>
      <c r="E51" s="135" t="s">
        <v>19</v>
      </c>
      <c r="F51" s="60">
        <v>27</v>
      </c>
      <c r="G51" s="61">
        <v>10</v>
      </c>
      <c r="H51" s="61">
        <v>6</v>
      </c>
      <c r="I51" s="61">
        <v>11</v>
      </c>
      <c r="J51" s="61">
        <v>0</v>
      </c>
      <c r="K51" s="61">
        <v>0</v>
      </c>
      <c r="L51" s="61">
        <v>0</v>
      </c>
      <c r="M51" s="54">
        <f t="shared" si="6"/>
        <v>100</v>
      </c>
      <c r="N51" s="55">
        <f t="shared" si="7"/>
        <v>59.25925925925925</v>
      </c>
      <c r="O51" s="55">
        <f t="shared" si="8"/>
        <v>3.962962962962963</v>
      </c>
      <c r="P51" t="str">
        <f t="shared" si="9"/>
        <v>Б</v>
      </c>
    </row>
    <row r="52" spans="1:16" ht="15">
      <c r="A52" s="31">
        <v>34</v>
      </c>
      <c r="B52" s="120" t="s">
        <v>678</v>
      </c>
      <c r="C52" s="121" t="s">
        <v>14</v>
      </c>
      <c r="D52" s="125" t="s">
        <v>93</v>
      </c>
      <c r="E52" s="137" t="s">
        <v>20</v>
      </c>
      <c r="F52" s="60">
        <v>23</v>
      </c>
      <c r="G52" s="61">
        <v>10</v>
      </c>
      <c r="H52" s="61">
        <v>3</v>
      </c>
      <c r="I52" s="61">
        <v>10</v>
      </c>
      <c r="J52" s="61">
        <v>0</v>
      </c>
      <c r="K52" s="61">
        <v>0</v>
      </c>
      <c r="L52" s="61">
        <v>0</v>
      </c>
      <c r="M52" s="54">
        <f t="shared" si="6"/>
        <v>100</v>
      </c>
      <c r="N52" s="55">
        <f t="shared" si="7"/>
        <v>56.52173913043478</v>
      </c>
      <c r="O52" s="55">
        <f t="shared" si="8"/>
        <v>4</v>
      </c>
      <c r="P52" t="str">
        <f t="shared" si="9"/>
        <v>Б</v>
      </c>
    </row>
    <row r="53" spans="1:16" ht="15">
      <c r="A53" s="31">
        <v>35</v>
      </c>
      <c r="B53" s="120" t="s">
        <v>678</v>
      </c>
      <c r="C53" s="121" t="s">
        <v>14</v>
      </c>
      <c r="D53" s="125" t="s">
        <v>93</v>
      </c>
      <c r="E53" s="137" t="s">
        <v>21</v>
      </c>
      <c r="F53" s="60">
        <v>29</v>
      </c>
      <c r="G53" s="61">
        <v>10</v>
      </c>
      <c r="H53" s="61">
        <v>8</v>
      </c>
      <c r="I53" s="61">
        <v>10</v>
      </c>
      <c r="J53" s="61">
        <v>0</v>
      </c>
      <c r="K53" s="61">
        <v>1</v>
      </c>
      <c r="L53" s="61">
        <v>0</v>
      </c>
      <c r="M53" s="54">
        <f t="shared" si="6"/>
        <v>96.55172413793103</v>
      </c>
      <c r="N53" s="55">
        <f t="shared" si="7"/>
        <v>62.06896551724138</v>
      </c>
      <c r="O53" s="55">
        <f t="shared" si="8"/>
        <v>3.9310344827586206</v>
      </c>
      <c r="P53" t="str">
        <f t="shared" si="9"/>
        <v>Б</v>
      </c>
    </row>
    <row r="54" spans="1:16" ht="15">
      <c r="A54" s="31">
        <v>36</v>
      </c>
      <c r="B54" s="128" t="s">
        <v>678</v>
      </c>
      <c r="C54" s="129" t="s">
        <v>67</v>
      </c>
      <c r="D54" s="129" t="s">
        <v>94</v>
      </c>
      <c r="E54" s="129" t="s">
        <v>19</v>
      </c>
      <c r="F54" s="60">
        <v>14</v>
      </c>
      <c r="G54" s="61">
        <v>1</v>
      </c>
      <c r="H54" s="61">
        <v>5</v>
      </c>
      <c r="I54" s="61">
        <v>0</v>
      </c>
      <c r="J54" s="61">
        <v>0</v>
      </c>
      <c r="K54" s="61">
        <v>8</v>
      </c>
      <c r="L54" s="61">
        <v>0</v>
      </c>
      <c r="M54" s="54">
        <f t="shared" si="6"/>
        <v>42.857142857142854</v>
      </c>
      <c r="N54" s="55">
        <f t="shared" si="7"/>
        <v>42.857142857142854</v>
      </c>
      <c r="O54" s="55">
        <f t="shared" si="8"/>
        <v>2.9285714285714284</v>
      </c>
      <c r="P54" t="str">
        <f t="shared" si="9"/>
        <v>Б</v>
      </c>
    </row>
    <row r="55" spans="1:16" ht="15">
      <c r="A55" s="31">
        <v>37</v>
      </c>
      <c r="B55" s="128" t="s">
        <v>678</v>
      </c>
      <c r="C55" s="129" t="s">
        <v>67</v>
      </c>
      <c r="D55" s="129" t="s">
        <v>94</v>
      </c>
      <c r="E55" s="129" t="s">
        <v>20</v>
      </c>
      <c r="F55" s="60">
        <v>17</v>
      </c>
      <c r="G55" s="61">
        <v>1</v>
      </c>
      <c r="H55" s="61">
        <v>3</v>
      </c>
      <c r="I55" s="61">
        <v>1</v>
      </c>
      <c r="J55" s="61">
        <v>0</v>
      </c>
      <c r="K55" s="61">
        <v>12</v>
      </c>
      <c r="L55" s="61">
        <v>0</v>
      </c>
      <c r="M55" s="54">
        <f t="shared" si="6"/>
        <v>29.411764705882355</v>
      </c>
      <c r="N55" s="55">
        <f t="shared" si="7"/>
        <v>23.52941176470588</v>
      </c>
      <c r="O55" s="55">
        <f t="shared" si="8"/>
        <v>2.588235294117647</v>
      </c>
      <c r="P55" t="str">
        <f t="shared" si="9"/>
        <v>Б</v>
      </c>
    </row>
    <row r="56" spans="1:16" ht="15">
      <c r="A56" s="31">
        <v>38</v>
      </c>
      <c r="B56" s="138" t="s">
        <v>678</v>
      </c>
      <c r="C56" s="121" t="s">
        <v>54</v>
      </c>
      <c r="D56" s="133" t="s">
        <v>95</v>
      </c>
      <c r="E56" s="137" t="s">
        <v>31</v>
      </c>
      <c r="F56" s="60">
        <v>30</v>
      </c>
      <c r="G56" s="61">
        <v>3</v>
      </c>
      <c r="H56" s="61">
        <v>15</v>
      </c>
      <c r="I56" s="61">
        <v>6</v>
      </c>
      <c r="J56" s="61">
        <v>0</v>
      </c>
      <c r="K56" s="61">
        <v>6</v>
      </c>
      <c r="L56" s="61">
        <v>0</v>
      </c>
      <c r="M56" s="54">
        <f t="shared" si="6"/>
        <v>80</v>
      </c>
      <c r="N56" s="55">
        <f t="shared" si="7"/>
        <v>60</v>
      </c>
      <c r="O56" s="55">
        <f t="shared" si="8"/>
        <v>3.5</v>
      </c>
      <c r="P56" t="str">
        <f t="shared" si="9"/>
        <v>Б</v>
      </c>
    </row>
    <row r="57" spans="1:16" ht="15">
      <c r="A57" s="31">
        <v>39</v>
      </c>
      <c r="B57" s="138" t="s">
        <v>678</v>
      </c>
      <c r="C57" s="121" t="s">
        <v>54</v>
      </c>
      <c r="D57" s="133" t="s">
        <v>95</v>
      </c>
      <c r="E57" s="137" t="s">
        <v>33</v>
      </c>
      <c r="F57" s="60">
        <v>14</v>
      </c>
      <c r="G57" s="61">
        <v>2</v>
      </c>
      <c r="H57" s="61">
        <v>8</v>
      </c>
      <c r="I57" s="61">
        <v>1</v>
      </c>
      <c r="J57" s="61">
        <v>0</v>
      </c>
      <c r="K57" s="61">
        <v>3</v>
      </c>
      <c r="L57" s="61">
        <v>0</v>
      </c>
      <c r="M57" s="54">
        <f t="shared" si="6"/>
        <v>78.57142857142857</v>
      </c>
      <c r="N57" s="55">
        <f t="shared" si="7"/>
        <v>71.42857142857143</v>
      </c>
      <c r="O57" s="55">
        <f t="shared" si="8"/>
        <v>3.642857142857143</v>
      </c>
      <c r="P57" t="str">
        <f t="shared" si="9"/>
        <v>Б</v>
      </c>
    </row>
    <row r="58" spans="1:16" ht="15">
      <c r="A58" s="31">
        <v>40</v>
      </c>
      <c r="B58" s="138" t="s">
        <v>678</v>
      </c>
      <c r="C58" s="121" t="s">
        <v>54</v>
      </c>
      <c r="D58" s="133" t="s">
        <v>95</v>
      </c>
      <c r="E58" s="133" t="s">
        <v>40</v>
      </c>
      <c r="F58" s="60">
        <v>15</v>
      </c>
      <c r="G58" s="61">
        <v>3</v>
      </c>
      <c r="H58" s="61">
        <v>5</v>
      </c>
      <c r="I58" s="61">
        <v>2</v>
      </c>
      <c r="J58" s="61">
        <v>0</v>
      </c>
      <c r="K58" s="61">
        <v>5</v>
      </c>
      <c r="L58" s="61">
        <v>0</v>
      </c>
      <c r="M58" s="54">
        <f t="shared" si="6"/>
        <v>66.66666666666666</v>
      </c>
      <c r="N58" s="55">
        <f t="shared" si="7"/>
        <v>53.333333333333336</v>
      </c>
      <c r="O58" s="55">
        <f t="shared" si="8"/>
        <v>3.4</v>
      </c>
      <c r="P58" t="str">
        <f t="shared" si="9"/>
        <v>Б</v>
      </c>
    </row>
    <row r="59" spans="1:16" ht="30">
      <c r="A59" s="31">
        <v>41</v>
      </c>
      <c r="B59" s="138" t="s">
        <v>679</v>
      </c>
      <c r="C59" s="131" t="s">
        <v>48</v>
      </c>
      <c r="D59" s="140" t="s">
        <v>96</v>
      </c>
      <c r="E59" s="127" t="s">
        <v>26</v>
      </c>
      <c r="F59" s="60">
        <v>14</v>
      </c>
      <c r="G59" s="61">
        <v>0</v>
      </c>
      <c r="H59" s="61">
        <v>4</v>
      </c>
      <c r="I59" s="61">
        <v>10</v>
      </c>
      <c r="J59" s="61">
        <v>0</v>
      </c>
      <c r="K59" s="61">
        <v>0</v>
      </c>
      <c r="L59" s="61">
        <v>0</v>
      </c>
      <c r="M59" s="54">
        <f t="shared" si="6"/>
        <v>100</v>
      </c>
      <c r="N59" s="55">
        <f t="shared" si="7"/>
        <v>28.57142857142857</v>
      </c>
      <c r="O59" s="55">
        <f t="shared" si="8"/>
        <v>3.2857142857142856</v>
      </c>
      <c r="P59" t="str">
        <f t="shared" si="9"/>
        <v>С</v>
      </c>
    </row>
    <row r="60" spans="1:16" ht="30">
      <c r="A60" s="31">
        <v>42</v>
      </c>
      <c r="B60" s="138" t="s">
        <v>680</v>
      </c>
      <c r="C60" s="131" t="s">
        <v>48</v>
      </c>
      <c r="D60" s="140" t="s">
        <v>96</v>
      </c>
      <c r="E60" s="127" t="s">
        <v>16</v>
      </c>
      <c r="F60" s="60">
        <v>18</v>
      </c>
      <c r="G60" s="61">
        <v>5</v>
      </c>
      <c r="H60" s="61">
        <v>5</v>
      </c>
      <c r="I60" s="61">
        <v>6</v>
      </c>
      <c r="J60" s="61">
        <v>0</v>
      </c>
      <c r="K60" s="61">
        <v>2</v>
      </c>
      <c r="L60" s="61">
        <v>0</v>
      </c>
      <c r="M60" s="54">
        <f t="shared" si="6"/>
        <v>88.88888888888889</v>
      </c>
      <c r="N60" s="55">
        <f t="shared" si="7"/>
        <v>55.55555555555556</v>
      </c>
      <c r="O60" s="55">
        <f t="shared" si="8"/>
        <v>3.7222222222222223</v>
      </c>
      <c r="P60" t="str">
        <f t="shared" si="9"/>
        <v>М</v>
      </c>
    </row>
    <row r="61" spans="1:16" ht="15">
      <c r="A61" s="31">
        <v>43</v>
      </c>
      <c r="B61" s="138" t="s">
        <v>679</v>
      </c>
      <c r="C61" s="131" t="s">
        <v>48</v>
      </c>
      <c r="D61" s="131" t="s">
        <v>73</v>
      </c>
      <c r="E61" s="127" t="s">
        <v>26</v>
      </c>
      <c r="F61" s="60">
        <v>14</v>
      </c>
      <c r="G61" s="61">
        <v>1</v>
      </c>
      <c r="H61" s="61">
        <v>3</v>
      </c>
      <c r="I61" s="61">
        <v>10</v>
      </c>
      <c r="J61" s="61">
        <v>0</v>
      </c>
      <c r="K61" s="61">
        <v>0</v>
      </c>
      <c r="L61" s="61">
        <v>0</v>
      </c>
      <c r="M61" s="54">
        <f t="shared" si="6"/>
        <v>100</v>
      </c>
      <c r="N61" s="55">
        <f t="shared" si="7"/>
        <v>28.57142857142857</v>
      </c>
      <c r="O61" s="55">
        <f t="shared" si="8"/>
        <v>3.357142857142857</v>
      </c>
      <c r="P61" t="str">
        <f t="shared" si="9"/>
        <v>С</v>
      </c>
    </row>
    <row r="62" spans="1:16" ht="15">
      <c r="A62" s="31">
        <v>44</v>
      </c>
      <c r="B62" s="120" t="s">
        <v>680</v>
      </c>
      <c r="C62" s="131" t="s">
        <v>48</v>
      </c>
      <c r="D62" s="131" t="s">
        <v>73</v>
      </c>
      <c r="E62" s="127" t="s">
        <v>16</v>
      </c>
      <c r="F62" s="60">
        <v>18</v>
      </c>
      <c r="G62" s="61">
        <v>5</v>
      </c>
      <c r="H62" s="61">
        <v>5</v>
      </c>
      <c r="I62" s="61">
        <v>6</v>
      </c>
      <c r="J62" s="61">
        <v>0</v>
      </c>
      <c r="K62" s="61">
        <v>2</v>
      </c>
      <c r="L62" s="61">
        <v>0</v>
      </c>
      <c r="M62" s="54">
        <f t="shared" si="6"/>
        <v>88.88888888888889</v>
      </c>
      <c r="N62" s="55">
        <f t="shared" si="7"/>
        <v>55.55555555555556</v>
      </c>
      <c r="O62" s="55">
        <f t="shared" si="8"/>
        <v>3.7222222222222223</v>
      </c>
      <c r="P62" t="str">
        <f t="shared" si="9"/>
        <v>М</v>
      </c>
    </row>
    <row r="63" spans="1:16" ht="15">
      <c r="A63" s="31">
        <v>45</v>
      </c>
      <c r="B63" s="58"/>
      <c r="C63" s="61"/>
      <c r="D63" s="61"/>
      <c r="E63" s="61"/>
      <c r="F63" s="60"/>
      <c r="G63" s="61"/>
      <c r="H63" s="61"/>
      <c r="I63" s="61"/>
      <c r="J63" s="61"/>
      <c r="K63" s="61"/>
      <c r="L63" s="61"/>
      <c r="M63" s="54">
        <f t="shared" si="6"/>
        <v>0</v>
      </c>
      <c r="N63" s="55">
        <f t="shared" si="7"/>
        <v>0</v>
      </c>
      <c r="O63" s="55">
        <f t="shared" si="8"/>
        <v>0</v>
      </c>
      <c r="P63">
        <f t="shared" si="9"/>
      </c>
    </row>
    <row r="64" spans="1:16" ht="15">
      <c r="A64" s="31">
        <v>46</v>
      </c>
      <c r="B64" s="58"/>
      <c r="C64" s="61"/>
      <c r="D64" s="61"/>
      <c r="E64" s="61"/>
      <c r="F64" s="60"/>
      <c r="G64" s="61"/>
      <c r="H64" s="61"/>
      <c r="I64" s="61"/>
      <c r="J64" s="61"/>
      <c r="K64" s="61"/>
      <c r="L64" s="61"/>
      <c r="M64" s="54">
        <f t="shared" si="6"/>
        <v>0</v>
      </c>
      <c r="N64" s="55">
        <f t="shared" si="7"/>
        <v>0</v>
      </c>
      <c r="O64" s="55">
        <f t="shared" si="8"/>
        <v>0</v>
      </c>
      <c r="P64">
        <f t="shared" si="9"/>
      </c>
    </row>
    <row r="65" spans="1:16" ht="15">
      <c r="A65" s="31">
        <v>47</v>
      </c>
      <c r="B65" s="58"/>
      <c r="C65" s="61"/>
      <c r="D65" s="61"/>
      <c r="E65" s="61"/>
      <c r="F65" s="60"/>
      <c r="G65" s="61"/>
      <c r="H65" s="61"/>
      <c r="I65" s="61"/>
      <c r="J65" s="61"/>
      <c r="K65" s="61"/>
      <c r="L65" s="61"/>
      <c r="M65" s="54">
        <f t="shared" si="6"/>
        <v>0</v>
      </c>
      <c r="N65" s="55">
        <f t="shared" si="7"/>
        <v>0</v>
      </c>
      <c r="O65" s="55">
        <f t="shared" si="8"/>
        <v>0</v>
      </c>
      <c r="P65">
        <f t="shared" si="9"/>
      </c>
    </row>
    <row r="66" spans="1:16" ht="15">
      <c r="A66" s="31">
        <v>48</v>
      </c>
      <c r="B66" s="58"/>
      <c r="C66" s="61"/>
      <c r="D66" s="61"/>
      <c r="E66" s="61"/>
      <c r="F66" s="60"/>
      <c r="G66" s="61"/>
      <c r="H66" s="61"/>
      <c r="I66" s="61"/>
      <c r="J66" s="61"/>
      <c r="K66" s="61"/>
      <c r="L66" s="61"/>
      <c r="M66" s="54">
        <f t="shared" si="6"/>
        <v>0</v>
      </c>
      <c r="N66" s="55">
        <f t="shared" si="7"/>
        <v>0</v>
      </c>
      <c r="O66" s="55">
        <f t="shared" si="8"/>
        <v>0</v>
      </c>
      <c r="P66">
        <f t="shared" si="9"/>
      </c>
    </row>
    <row r="67" spans="1:16" ht="15">
      <c r="A67" s="31">
        <v>49</v>
      </c>
      <c r="B67" s="58"/>
      <c r="C67" s="61"/>
      <c r="D67" s="61"/>
      <c r="E67" s="61"/>
      <c r="F67" s="60"/>
      <c r="G67" s="61"/>
      <c r="H67" s="61"/>
      <c r="I67" s="61"/>
      <c r="J67" s="61"/>
      <c r="K67" s="61"/>
      <c r="L67" s="61"/>
      <c r="M67" s="54">
        <f t="shared" si="6"/>
        <v>0</v>
      </c>
      <c r="N67" s="55">
        <f t="shared" si="7"/>
        <v>0</v>
      </c>
      <c r="O67" s="55">
        <f t="shared" si="8"/>
        <v>0</v>
      </c>
      <c r="P67">
        <f t="shared" si="9"/>
      </c>
    </row>
    <row r="68" spans="1:16" ht="15">
      <c r="A68" s="31">
        <v>50</v>
      </c>
      <c r="B68" s="58"/>
      <c r="C68" s="61"/>
      <c r="D68" s="61"/>
      <c r="E68" s="61"/>
      <c r="F68" s="60"/>
      <c r="G68" s="61"/>
      <c r="H68" s="61"/>
      <c r="I68" s="61"/>
      <c r="J68" s="61"/>
      <c r="K68" s="61"/>
      <c r="L68" s="61"/>
      <c r="M68" s="54">
        <f t="shared" si="6"/>
        <v>0</v>
      </c>
      <c r="N68" s="55">
        <f t="shared" si="7"/>
        <v>0</v>
      </c>
      <c r="O68" s="55">
        <f t="shared" si="8"/>
        <v>0</v>
      </c>
      <c r="P68">
        <f t="shared" si="9"/>
      </c>
    </row>
    <row r="69" spans="1:16" ht="15">
      <c r="A69" s="31">
        <v>51</v>
      </c>
      <c r="B69" s="58"/>
      <c r="C69" s="61"/>
      <c r="D69" s="61"/>
      <c r="E69" s="61"/>
      <c r="F69" s="60"/>
      <c r="G69" s="61"/>
      <c r="H69" s="61"/>
      <c r="I69" s="61"/>
      <c r="J69" s="61"/>
      <c r="K69" s="61"/>
      <c r="L69" s="61"/>
      <c r="M69" s="54">
        <f t="shared" si="6"/>
        <v>0</v>
      </c>
      <c r="N69" s="55">
        <f t="shared" si="7"/>
        <v>0</v>
      </c>
      <c r="O69" s="55">
        <f t="shared" si="8"/>
        <v>0</v>
      </c>
      <c r="P69">
        <f t="shared" si="9"/>
      </c>
    </row>
    <row r="70" spans="1:16" ht="15">
      <c r="A70" s="31">
        <v>52</v>
      </c>
      <c r="B70" s="58"/>
      <c r="C70" s="61"/>
      <c r="D70" s="61"/>
      <c r="E70" s="61"/>
      <c r="F70" s="60"/>
      <c r="G70" s="61"/>
      <c r="H70" s="61"/>
      <c r="I70" s="61"/>
      <c r="J70" s="61"/>
      <c r="K70" s="61"/>
      <c r="L70" s="61"/>
      <c r="M70" s="54">
        <f t="shared" si="6"/>
        <v>0</v>
      </c>
      <c r="N70" s="55">
        <f t="shared" si="7"/>
        <v>0</v>
      </c>
      <c r="O70" s="55">
        <f t="shared" si="8"/>
        <v>0</v>
      </c>
      <c r="P70">
        <f t="shared" si="9"/>
      </c>
    </row>
    <row r="71" spans="1:16" ht="15">
      <c r="A71" s="31">
        <v>53</v>
      </c>
      <c r="B71" s="58"/>
      <c r="C71" s="61"/>
      <c r="D71" s="61"/>
      <c r="E71" s="61"/>
      <c r="F71" s="60"/>
      <c r="G71" s="61"/>
      <c r="H71" s="61"/>
      <c r="I71" s="61"/>
      <c r="J71" s="61"/>
      <c r="K71" s="61"/>
      <c r="L71" s="61"/>
      <c r="M71" s="54">
        <f t="shared" si="6"/>
        <v>0</v>
      </c>
      <c r="N71" s="55">
        <f t="shared" si="7"/>
        <v>0</v>
      </c>
      <c r="O71" s="55">
        <f t="shared" si="8"/>
        <v>0</v>
      </c>
      <c r="P71">
        <f t="shared" si="9"/>
      </c>
    </row>
    <row r="72" spans="1:16" ht="15">
      <c r="A72" s="31">
        <v>54</v>
      </c>
      <c r="B72" s="58"/>
      <c r="C72" s="61"/>
      <c r="D72" s="61"/>
      <c r="E72" s="61"/>
      <c r="F72" s="60"/>
      <c r="G72" s="61"/>
      <c r="H72" s="61"/>
      <c r="I72" s="61"/>
      <c r="J72" s="61"/>
      <c r="K72" s="61"/>
      <c r="L72" s="61"/>
      <c r="M72" s="54">
        <f t="shared" si="6"/>
        <v>0</v>
      </c>
      <c r="N72" s="55">
        <f t="shared" si="7"/>
        <v>0</v>
      </c>
      <c r="O72" s="55">
        <f t="shared" si="8"/>
        <v>0</v>
      </c>
      <c r="P72">
        <f t="shared" si="9"/>
      </c>
    </row>
    <row r="73" spans="1:16" ht="15">
      <c r="A73" s="31">
        <v>55</v>
      </c>
      <c r="B73" s="58"/>
      <c r="C73" s="61"/>
      <c r="D73" s="61"/>
      <c r="E73" s="61"/>
      <c r="F73" s="60"/>
      <c r="G73" s="61"/>
      <c r="H73" s="61"/>
      <c r="I73" s="61"/>
      <c r="J73" s="61"/>
      <c r="K73" s="61"/>
      <c r="L73" s="61"/>
      <c r="M73" s="54">
        <f t="shared" si="6"/>
        <v>0</v>
      </c>
      <c r="N73" s="55">
        <f t="shared" si="7"/>
        <v>0</v>
      </c>
      <c r="O73" s="55">
        <f t="shared" si="8"/>
        <v>0</v>
      </c>
      <c r="P73">
        <f t="shared" si="9"/>
      </c>
    </row>
    <row r="74" spans="1:16" ht="15">
      <c r="A74" s="31">
        <v>56</v>
      </c>
      <c r="B74" s="58"/>
      <c r="C74" s="61"/>
      <c r="D74" s="61"/>
      <c r="E74" s="61"/>
      <c r="F74" s="60"/>
      <c r="G74" s="61"/>
      <c r="H74" s="61"/>
      <c r="I74" s="61"/>
      <c r="J74" s="61"/>
      <c r="K74" s="61"/>
      <c r="L74" s="61"/>
      <c r="M74" s="54">
        <f t="shared" si="6"/>
        <v>0</v>
      </c>
      <c r="N74" s="55">
        <f t="shared" si="7"/>
        <v>0</v>
      </c>
      <c r="O74" s="55">
        <f t="shared" si="8"/>
        <v>0</v>
      </c>
      <c r="P74">
        <f t="shared" si="9"/>
      </c>
    </row>
    <row r="75" spans="1:16" ht="15">
      <c r="A75" s="31">
        <v>57</v>
      </c>
      <c r="B75" s="58"/>
      <c r="C75" s="61"/>
      <c r="D75" s="61"/>
      <c r="E75" s="61"/>
      <c r="F75" s="60"/>
      <c r="G75" s="61"/>
      <c r="H75" s="61"/>
      <c r="I75" s="61"/>
      <c r="J75" s="61"/>
      <c r="K75" s="61"/>
      <c r="L75" s="61"/>
      <c r="M75" s="54">
        <f t="shared" si="6"/>
        <v>0</v>
      </c>
      <c r="N75" s="55">
        <f t="shared" si="7"/>
        <v>0</v>
      </c>
      <c r="O75" s="55">
        <f t="shared" si="8"/>
        <v>0</v>
      </c>
      <c r="P75">
        <f t="shared" si="9"/>
      </c>
    </row>
    <row r="76" spans="1:16" ht="15">
      <c r="A76" s="31">
        <v>58</v>
      </c>
      <c r="B76" s="58"/>
      <c r="C76" s="61"/>
      <c r="D76" s="61"/>
      <c r="E76" s="61"/>
      <c r="F76" s="60"/>
      <c r="G76" s="61"/>
      <c r="H76" s="61"/>
      <c r="I76" s="61"/>
      <c r="J76" s="61"/>
      <c r="K76" s="61"/>
      <c r="L76" s="61"/>
      <c r="M76" s="54">
        <f t="shared" si="6"/>
        <v>0</v>
      </c>
      <c r="N76" s="55">
        <f t="shared" si="7"/>
        <v>0</v>
      </c>
      <c r="O76" s="55">
        <f t="shared" si="8"/>
        <v>0</v>
      </c>
      <c r="P76">
        <f t="shared" si="9"/>
      </c>
    </row>
    <row r="77" spans="1:16" ht="15">
      <c r="A77" s="31">
        <v>59</v>
      </c>
      <c r="B77" s="58"/>
      <c r="C77" s="61"/>
      <c r="D77" s="61"/>
      <c r="E77" s="61"/>
      <c r="F77" s="60"/>
      <c r="G77" s="61"/>
      <c r="H77" s="61"/>
      <c r="I77" s="61"/>
      <c r="J77" s="61"/>
      <c r="K77" s="61"/>
      <c r="L77" s="61"/>
      <c r="M77" s="54">
        <f t="shared" si="6"/>
        <v>0</v>
      </c>
      <c r="N77" s="55">
        <f t="shared" si="7"/>
        <v>0</v>
      </c>
      <c r="O77" s="55">
        <f t="shared" si="8"/>
        <v>0</v>
      </c>
      <c r="P77">
        <f t="shared" si="9"/>
      </c>
    </row>
    <row r="78" spans="1:16" ht="15">
      <c r="A78" s="31">
        <v>60</v>
      </c>
      <c r="B78" s="58"/>
      <c r="C78" s="61"/>
      <c r="D78" s="61"/>
      <c r="E78" s="61"/>
      <c r="F78" s="60"/>
      <c r="G78" s="61"/>
      <c r="H78" s="61"/>
      <c r="I78" s="61"/>
      <c r="J78" s="61"/>
      <c r="K78" s="61"/>
      <c r="L78" s="61"/>
      <c r="M78" s="54">
        <f t="shared" si="6"/>
        <v>0</v>
      </c>
      <c r="N78" s="55">
        <f t="shared" si="7"/>
        <v>0</v>
      </c>
      <c r="O78" s="55">
        <f t="shared" si="8"/>
        <v>0</v>
      </c>
      <c r="P78">
        <f t="shared" si="9"/>
      </c>
    </row>
    <row r="79" spans="1:16" ht="15">
      <c r="A79" s="31">
        <v>61</v>
      </c>
      <c r="B79" s="58"/>
      <c r="C79" s="61"/>
      <c r="D79" s="61"/>
      <c r="E79" s="61"/>
      <c r="F79" s="60"/>
      <c r="G79" s="61"/>
      <c r="H79" s="61"/>
      <c r="I79" s="61"/>
      <c r="J79" s="61"/>
      <c r="K79" s="61"/>
      <c r="L79" s="61"/>
      <c r="M79" s="54">
        <f t="shared" si="6"/>
        <v>0</v>
      </c>
      <c r="N79" s="55">
        <f t="shared" si="7"/>
        <v>0</v>
      </c>
      <c r="O79" s="55">
        <f t="shared" si="8"/>
        <v>0</v>
      </c>
      <c r="P79">
        <f t="shared" si="9"/>
      </c>
    </row>
    <row r="80" spans="1:16" ht="15">
      <c r="A80" s="31">
        <v>62</v>
      </c>
      <c r="B80" s="58"/>
      <c r="C80" s="61"/>
      <c r="D80" s="61"/>
      <c r="E80" s="61"/>
      <c r="F80" s="60"/>
      <c r="G80" s="61"/>
      <c r="H80" s="61"/>
      <c r="I80" s="61"/>
      <c r="J80" s="61"/>
      <c r="K80" s="61"/>
      <c r="L80" s="61"/>
      <c r="M80" s="54">
        <f t="shared" si="6"/>
        <v>0</v>
      </c>
      <c r="N80" s="55">
        <f t="shared" si="7"/>
        <v>0</v>
      </c>
      <c r="O80" s="55">
        <f t="shared" si="8"/>
        <v>0</v>
      </c>
      <c r="P80">
        <f t="shared" si="9"/>
      </c>
    </row>
    <row r="81" spans="1:16" ht="15">
      <c r="A81" s="31">
        <v>63</v>
      </c>
      <c r="B81" s="58"/>
      <c r="C81" s="61"/>
      <c r="D81" s="61"/>
      <c r="E81" s="61"/>
      <c r="F81" s="60"/>
      <c r="G81" s="61"/>
      <c r="H81" s="61"/>
      <c r="I81" s="61"/>
      <c r="J81" s="61"/>
      <c r="K81" s="61"/>
      <c r="L81" s="61"/>
      <c r="M81" s="54">
        <f t="shared" si="6"/>
        <v>0</v>
      </c>
      <c r="N81" s="55">
        <f t="shared" si="7"/>
        <v>0</v>
      </c>
      <c r="O81" s="55">
        <f t="shared" si="8"/>
        <v>0</v>
      </c>
      <c r="P81">
        <f t="shared" si="9"/>
      </c>
    </row>
    <row r="82" spans="1:16" ht="15">
      <c r="A82" s="31">
        <v>64</v>
      </c>
      <c r="B82" s="58"/>
      <c r="C82" s="61"/>
      <c r="D82" s="61"/>
      <c r="E82" s="61"/>
      <c r="F82" s="60"/>
      <c r="G82" s="61"/>
      <c r="H82" s="61"/>
      <c r="I82" s="61"/>
      <c r="J82" s="61"/>
      <c r="K82" s="61"/>
      <c r="L82" s="61"/>
      <c r="M82" s="54">
        <f t="shared" si="6"/>
        <v>0</v>
      </c>
      <c r="N82" s="55">
        <f t="shared" si="7"/>
        <v>0</v>
      </c>
      <c r="O82" s="55">
        <f t="shared" si="8"/>
        <v>0</v>
      </c>
      <c r="P82">
        <f t="shared" si="9"/>
      </c>
    </row>
    <row r="83" spans="1:16" ht="15">
      <c r="A83" s="31">
        <v>65</v>
      </c>
      <c r="B83" s="58"/>
      <c r="C83" s="61"/>
      <c r="D83" s="61"/>
      <c r="E83" s="61"/>
      <c r="F83" s="60"/>
      <c r="G83" s="61"/>
      <c r="H83" s="61"/>
      <c r="I83" s="61"/>
      <c r="J83" s="61"/>
      <c r="K83" s="61"/>
      <c r="L83" s="61"/>
      <c r="M83" s="54">
        <f t="shared" si="6"/>
        <v>0</v>
      </c>
      <c r="N83" s="55">
        <f t="shared" si="7"/>
        <v>0</v>
      </c>
      <c r="O83" s="55">
        <f t="shared" si="8"/>
        <v>0</v>
      </c>
      <c r="P83">
        <f t="shared" si="9"/>
      </c>
    </row>
    <row r="84" spans="1:16" ht="15">
      <c r="A84" s="31">
        <v>66</v>
      </c>
      <c r="B84" s="58"/>
      <c r="C84" s="61"/>
      <c r="D84" s="61"/>
      <c r="E84" s="61"/>
      <c r="F84" s="60"/>
      <c r="G84" s="61"/>
      <c r="H84" s="61"/>
      <c r="I84" s="61"/>
      <c r="J84" s="61"/>
      <c r="K84" s="61"/>
      <c r="L84" s="61"/>
      <c r="M84" s="54">
        <f aca="true" t="shared" si="10" ref="M84:M147">IF((F84-L84)=0,0,(G84+H84+I84)/(F84-L84)*100)</f>
        <v>0</v>
      </c>
      <c r="N84" s="55">
        <f aca="true" t="shared" si="11" ref="N84:N147">IF((F84-L84)=0,0,(G84+H84)/(F84-L84)*100)</f>
        <v>0</v>
      </c>
      <c r="O84" s="55">
        <f aca="true" t="shared" si="12" ref="O84:O147">IF((F84-L84)=0,0,(5*G84+4*H84+3*I84+2*(J84+K84))/(F84-L84))</f>
        <v>0</v>
      </c>
      <c r="P84">
        <f aca="true" t="shared" si="13" ref="P84:P147">TRIM(B84)</f>
      </c>
    </row>
    <row r="85" spans="1:16" ht="15">
      <c r="A85" s="31">
        <v>67</v>
      </c>
      <c r="B85" s="58"/>
      <c r="C85" s="61"/>
      <c r="D85" s="61"/>
      <c r="E85" s="61"/>
      <c r="F85" s="60"/>
      <c r="G85" s="61"/>
      <c r="H85" s="61"/>
      <c r="I85" s="61"/>
      <c r="J85" s="61"/>
      <c r="K85" s="61"/>
      <c r="L85" s="61"/>
      <c r="M85" s="54">
        <f t="shared" si="10"/>
        <v>0</v>
      </c>
      <c r="N85" s="55">
        <f t="shared" si="11"/>
        <v>0</v>
      </c>
      <c r="O85" s="55">
        <f t="shared" si="12"/>
        <v>0</v>
      </c>
      <c r="P85">
        <f t="shared" si="13"/>
      </c>
    </row>
    <row r="86" spans="1:16" ht="15">
      <c r="A86" s="31">
        <v>68</v>
      </c>
      <c r="B86" s="58"/>
      <c r="C86" s="61"/>
      <c r="D86" s="61"/>
      <c r="E86" s="61"/>
      <c r="F86" s="60"/>
      <c r="G86" s="61"/>
      <c r="H86" s="61"/>
      <c r="I86" s="61"/>
      <c r="J86" s="61"/>
      <c r="K86" s="61"/>
      <c r="L86" s="61"/>
      <c r="M86" s="54">
        <f t="shared" si="10"/>
        <v>0</v>
      </c>
      <c r="N86" s="55">
        <f t="shared" si="11"/>
        <v>0</v>
      </c>
      <c r="O86" s="55">
        <f t="shared" si="12"/>
        <v>0</v>
      </c>
      <c r="P86">
        <f t="shared" si="13"/>
      </c>
    </row>
    <row r="87" spans="1:16" ht="15">
      <c r="A87" s="31">
        <v>69</v>
      </c>
      <c r="B87" s="58"/>
      <c r="C87" s="61"/>
      <c r="D87" s="61"/>
      <c r="E87" s="61"/>
      <c r="F87" s="60"/>
      <c r="G87" s="61"/>
      <c r="H87" s="61"/>
      <c r="I87" s="61"/>
      <c r="J87" s="61"/>
      <c r="K87" s="61"/>
      <c r="L87" s="61"/>
      <c r="M87" s="54">
        <f t="shared" si="10"/>
        <v>0</v>
      </c>
      <c r="N87" s="55">
        <f t="shared" si="11"/>
        <v>0</v>
      </c>
      <c r="O87" s="55">
        <f t="shared" si="12"/>
        <v>0</v>
      </c>
      <c r="P87">
        <f t="shared" si="13"/>
      </c>
    </row>
    <row r="88" spans="1:16" ht="15">
      <c r="A88" s="31">
        <v>70</v>
      </c>
      <c r="B88" s="58"/>
      <c r="C88" s="61"/>
      <c r="D88" s="61"/>
      <c r="E88" s="61"/>
      <c r="F88" s="60"/>
      <c r="G88" s="61"/>
      <c r="H88" s="61"/>
      <c r="I88" s="61"/>
      <c r="J88" s="61"/>
      <c r="K88" s="61"/>
      <c r="L88" s="61"/>
      <c r="M88" s="54">
        <f t="shared" si="10"/>
        <v>0</v>
      </c>
      <c r="N88" s="55">
        <f t="shared" si="11"/>
        <v>0</v>
      </c>
      <c r="O88" s="55">
        <f t="shared" si="12"/>
        <v>0</v>
      </c>
      <c r="P88">
        <f t="shared" si="13"/>
      </c>
    </row>
    <row r="89" spans="1:16" ht="15">
      <c r="A89" s="31">
        <v>71</v>
      </c>
      <c r="B89" s="58"/>
      <c r="C89" s="61"/>
      <c r="D89" s="61"/>
      <c r="E89" s="61"/>
      <c r="F89" s="60"/>
      <c r="G89" s="61"/>
      <c r="H89" s="61"/>
      <c r="I89" s="61"/>
      <c r="J89" s="61"/>
      <c r="K89" s="61"/>
      <c r="L89" s="61"/>
      <c r="M89" s="54">
        <f t="shared" si="10"/>
        <v>0</v>
      </c>
      <c r="N89" s="55">
        <f t="shared" si="11"/>
        <v>0</v>
      </c>
      <c r="O89" s="55">
        <f t="shared" si="12"/>
        <v>0</v>
      </c>
      <c r="P89">
        <f t="shared" si="13"/>
      </c>
    </row>
    <row r="90" spans="1:16" ht="15">
      <c r="A90" s="31">
        <v>72</v>
      </c>
      <c r="B90" s="58"/>
      <c r="C90" s="61"/>
      <c r="D90" s="61"/>
      <c r="E90" s="61"/>
      <c r="F90" s="60"/>
      <c r="G90" s="61"/>
      <c r="H90" s="61"/>
      <c r="I90" s="61"/>
      <c r="J90" s="61"/>
      <c r="K90" s="61"/>
      <c r="L90" s="61"/>
      <c r="M90" s="54">
        <f t="shared" si="10"/>
        <v>0</v>
      </c>
      <c r="N90" s="55">
        <f t="shared" si="11"/>
        <v>0</v>
      </c>
      <c r="O90" s="55">
        <f t="shared" si="12"/>
        <v>0</v>
      </c>
      <c r="P90">
        <f t="shared" si="13"/>
      </c>
    </row>
    <row r="91" spans="1:16" ht="15">
      <c r="A91" s="31">
        <v>73</v>
      </c>
      <c r="B91" s="58"/>
      <c r="C91" s="61"/>
      <c r="D91" s="61"/>
      <c r="E91" s="61"/>
      <c r="F91" s="60"/>
      <c r="G91" s="61"/>
      <c r="H91" s="61"/>
      <c r="I91" s="61"/>
      <c r="J91" s="61"/>
      <c r="K91" s="61"/>
      <c r="L91" s="61"/>
      <c r="M91" s="54">
        <f t="shared" si="10"/>
        <v>0</v>
      </c>
      <c r="N91" s="55">
        <f t="shared" si="11"/>
        <v>0</v>
      </c>
      <c r="O91" s="55">
        <f t="shared" si="12"/>
        <v>0</v>
      </c>
      <c r="P91">
        <f t="shared" si="13"/>
      </c>
    </row>
    <row r="92" spans="1:16" ht="15">
      <c r="A92" s="31">
        <v>74</v>
      </c>
      <c r="B92" s="58"/>
      <c r="C92" s="61"/>
      <c r="D92" s="61"/>
      <c r="E92" s="61"/>
      <c r="F92" s="60"/>
      <c r="G92" s="61"/>
      <c r="H92" s="61"/>
      <c r="I92" s="61"/>
      <c r="J92" s="61"/>
      <c r="K92" s="61"/>
      <c r="L92" s="61"/>
      <c r="M92" s="54">
        <f t="shared" si="10"/>
        <v>0</v>
      </c>
      <c r="N92" s="55">
        <f t="shared" si="11"/>
        <v>0</v>
      </c>
      <c r="O92" s="55">
        <f t="shared" si="12"/>
        <v>0</v>
      </c>
      <c r="P92">
        <f t="shared" si="13"/>
      </c>
    </row>
    <row r="93" spans="1:16" ht="15">
      <c r="A93" s="31">
        <v>75</v>
      </c>
      <c r="B93" s="58"/>
      <c r="C93" s="61"/>
      <c r="D93" s="61"/>
      <c r="E93" s="61"/>
      <c r="F93" s="60"/>
      <c r="G93" s="61"/>
      <c r="H93" s="61"/>
      <c r="I93" s="61"/>
      <c r="J93" s="61"/>
      <c r="K93" s="61"/>
      <c r="L93" s="61"/>
      <c r="M93" s="54">
        <f t="shared" si="10"/>
        <v>0</v>
      </c>
      <c r="N93" s="55">
        <f t="shared" si="11"/>
        <v>0</v>
      </c>
      <c r="O93" s="55">
        <f t="shared" si="12"/>
        <v>0</v>
      </c>
      <c r="P93">
        <f t="shared" si="13"/>
      </c>
    </row>
    <row r="94" spans="1:16" ht="15">
      <c r="A94" s="31">
        <v>76</v>
      </c>
      <c r="B94" s="58"/>
      <c r="C94" s="61"/>
      <c r="D94" s="61"/>
      <c r="E94" s="61"/>
      <c r="F94" s="60"/>
      <c r="G94" s="61"/>
      <c r="H94" s="61"/>
      <c r="I94" s="61"/>
      <c r="J94" s="61"/>
      <c r="K94" s="61"/>
      <c r="L94" s="61"/>
      <c r="M94" s="54">
        <f t="shared" si="10"/>
        <v>0</v>
      </c>
      <c r="N94" s="55">
        <f t="shared" si="11"/>
        <v>0</v>
      </c>
      <c r="O94" s="55">
        <f t="shared" si="12"/>
        <v>0</v>
      </c>
      <c r="P94">
        <f t="shared" si="13"/>
      </c>
    </row>
    <row r="95" spans="1:16" ht="15">
      <c r="A95" s="31">
        <v>77</v>
      </c>
      <c r="B95" s="58"/>
      <c r="C95" s="61"/>
      <c r="D95" s="61"/>
      <c r="E95" s="61"/>
      <c r="F95" s="60"/>
      <c r="G95" s="61"/>
      <c r="H95" s="61"/>
      <c r="I95" s="61"/>
      <c r="J95" s="61"/>
      <c r="K95" s="61"/>
      <c r="L95" s="61"/>
      <c r="M95" s="54">
        <f t="shared" si="10"/>
        <v>0</v>
      </c>
      <c r="N95" s="55">
        <f t="shared" si="11"/>
        <v>0</v>
      </c>
      <c r="O95" s="55">
        <f t="shared" si="12"/>
        <v>0</v>
      </c>
      <c r="P95">
        <f t="shared" si="13"/>
      </c>
    </row>
    <row r="96" spans="1:16" ht="15">
      <c r="A96" s="31">
        <v>78</v>
      </c>
      <c r="B96" s="58"/>
      <c r="C96" s="61"/>
      <c r="D96" s="61"/>
      <c r="E96" s="61"/>
      <c r="F96" s="60"/>
      <c r="G96" s="61"/>
      <c r="H96" s="61"/>
      <c r="I96" s="61"/>
      <c r="J96" s="61"/>
      <c r="K96" s="61"/>
      <c r="L96" s="61"/>
      <c r="M96" s="54">
        <f t="shared" si="10"/>
        <v>0</v>
      </c>
      <c r="N96" s="55">
        <f t="shared" si="11"/>
        <v>0</v>
      </c>
      <c r="O96" s="55">
        <f t="shared" si="12"/>
        <v>0</v>
      </c>
      <c r="P96">
        <f t="shared" si="13"/>
      </c>
    </row>
    <row r="97" spans="1:16" ht="15">
      <c r="A97" s="31">
        <v>79</v>
      </c>
      <c r="B97" s="58"/>
      <c r="C97" s="61"/>
      <c r="D97" s="61"/>
      <c r="E97" s="61"/>
      <c r="F97" s="60"/>
      <c r="G97" s="61"/>
      <c r="H97" s="61"/>
      <c r="I97" s="61"/>
      <c r="J97" s="61"/>
      <c r="K97" s="61"/>
      <c r="L97" s="61"/>
      <c r="M97" s="54">
        <f t="shared" si="10"/>
        <v>0</v>
      </c>
      <c r="N97" s="55">
        <f t="shared" si="11"/>
        <v>0</v>
      </c>
      <c r="O97" s="55">
        <f t="shared" si="12"/>
        <v>0</v>
      </c>
      <c r="P97">
        <f t="shared" si="13"/>
      </c>
    </row>
    <row r="98" spans="1:16" ht="15">
      <c r="A98" s="31">
        <v>80</v>
      </c>
      <c r="B98" s="58"/>
      <c r="C98" s="61"/>
      <c r="D98" s="61"/>
      <c r="E98" s="61"/>
      <c r="F98" s="60"/>
      <c r="G98" s="61"/>
      <c r="H98" s="61"/>
      <c r="I98" s="61"/>
      <c r="J98" s="61"/>
      <c r="K98" s="61"/>
      <c r="L98" s="61"/>
      <c r="M98" s="54">
        <f t="shared" si="10"/>
        <v>0</v>
      </c>
      <c r="N98" s="55">
        <f t="shared" si="11"/>
        <v>0</v>
      </c>
      <c r="O98" s="55">
        <f t="shared" si="12"/>
        <v>0</v>
      </c>
      <c r="P98">
        <f t="shared" si="13"/>
      </c>
    </row>
    <row r="99" spans="1:16" ht="15">
      <c r="A99" s="31">
        <v>81</v>
      </c>
      <c r="B99" s="58"/>
      <c r="C99" s="61"/>
      <c r="D99" s="61"/>
      <c r="E99" s="61"/>
      <c r="F99" s="60"/>
      <c r="G99" s="61"/>
      <c r="H99" s="61"/>
      <c r="I99" s="61"/>
      <c r="J99" s="61"/>
      <c r="K99" s="61"/>
      <c r="L99" s="61"/>
      <c r="M99" s="54">
        <f t="shared" si="10"/>
        <v>0</v>
      </c>
      <c r="N99" s="55">
        <f t="shared" si="11"/>
        <v>0</v>
      </c>
      <c r="O99" s="55">
        <f t="shared" si="12"/>
        <v>0</v>
      </c>
      <c r="P99">
        <f t="shared" si="13"/>
      </c>
    </row>
    <row r="100" spans="1:16" ht="15">
      <c r="A100" s="31">
        <v>82</v>
      </c>
      <c r="B100" s="58"/>
      <c r="C100" s="61"/>
      <c r="D100" s="61"/>
      <c r="E100" s="61"/>
      <c r="F100" s="60"/>
      <c r="G100" s="61"/>
      <c r="H100" s="61"/>
      <c r="I100" s="61"/>
      <c r="J100" s="61"/>
      <c r="K100" s="61"/>
      <c r="L100" s="61"/>
      <c r="M100" s="54">
        <f t="shared" si="10"/>
        <v>0</v>
      </c>
      <c r="N100" s="55">
        <f t="shared" si="11"/>
        <v>0</v>
      </c>
      <c r="O100" s="55">
        <f t="shared" si="12"/>
        <v>0</v>
      </c>
      <c r="P100">
        <f t="shared" si="13"/>
      </c>
    </row>
    <row r="101" spans="1:16" ht="15">
      <c r="A101" s="31">
        <v>83</v>
      </c>
      <c r="B101" s="58"/>
      <c r="C101" s="61"/>
      <c r="D101" s="61"/>
      <c r="E101" s="61"/>
      <c r="F101" s="60"/>
      <c r="G101" s="61"/>
      <c r="H101" s="61"/>
      <c r="I101" s="61"/>
      <c r="J101" s="61"/>
      <c r="K101" s="61"/>
      <c r="L101" s="61"/>
      <c r="M101" s="54">
        <f t="shared" si="10"/>
        <v>0</v>
      </c>
      <c r="N101" s="55">
        <f t="shared" si="11"/>
        <v>0</v>
      </c>
      <c r="O101" s="55">
        <f t="shared" si="12"/>
        <v>0</v>
      </c>
      <c r="P101">
        <f t="shared" si="13"/>
      </c>
    </row>
    <row r="102" spans="1:16" ht="15">
      <c r="A102" s="31">
        <v>84</v>
      </c>
      <c r="B102" s="58"/>
      <c r="C102" s="61"/>
      <c r="D102" s="61"/>
      <c r="E102" s="61"/>
      <c r="F102" s="60"/>
      <c r="G102" s="61"/>
      <c r="H102" s="61"/>
      <c r="I102" s="61"/>
      <c r="J102" s="61"/>
      <c r="K102" s="61"/>
      <c r="L102" s="61"/>
      <c r="M102" s="54">
        <f t="shared" si="10"/>
        <v>0</v>
      </c>
      <c r="N102" s="55">
        <f t="shared" si="11"/>
        <v>0</v>
      </c>
      <c r="O102" s="55">
        <f t="shared" si="12"/>
        <v>0</v>
      </c>
      <c r="P102">
        <f t="shared" si="13"/>
      </c>
    </row>
    <row r="103" spans="1:16" ht="15">
      <c r="A103" s="31">
        <v>85</v>
      </c>
      <c r="B103" s="58"/>
      <c r="C103" s="61"/>
      <c r="D103" s="61"/>
      <c r="E103" s="61"/>
      <c r="F103" s="60"/>
      <c r="G103" s="61"/>
      <c r="H103" s="61"/>
      <c r="I103" s="61"/>
      <c r="J103" s="61"/>
      <c r="K103" s="61"/>
      <c r="L103" s="61"/>
      <c r="M103" s="54">
        <f t="shared" si="10"/>
        <v>0</v>
      </c>
      <c r="N103" s="55">
        <f t="shared" si="11"/>
        <v>0</v>
      </c>
      <c r="O103" s="55">
        <f t="shared" si="12"/>
        <v>0</v>
      </c>
      <c r="P103">
        <f t="shared" si="13"/>
      </c>
    </row>
    <row r="104" spans="1:16" ht="15">
      <c r="A104" s="31">
        <v>86</v>
      </c>
      <c r="B104" s="58"/>
      <c r="C104" s="61"/>
      <c r="D104" s="61"/>
      <c r="E104" s="61"/>
      <c r="F104" s="60"/>
      <c r="G104" s="61"/>
      <c r="H104" s="61"/>
      <c r="I104" s="61"/>
      <c r="J104" s="61"/>
      <c r="K104" s="61"/>
      <c r="L104" s="61"/>
      <c r="M104" s="54">
        <f t="shared" si="10"/>
        <v>0</v>
      </c>
      <c r="N104" s="55">
        <f t="shared" si="11"/>
        <v>0</v>
      </c>
      <c r="O104" s="55">
        <f t="shared" si="12"/>
        <v>0</v>
      </c>
      <c r="P104">
        <f t="shared" si="13"/>
      </c>
    </row>
    <row r="105" spans="1:16" ht="15">
      <c r="A105" s="31">
        <v>87</v>
      </c>
      <c r="B105" s="58"/>
      <c r="C105" s="61"/>
      <c r="D105" s="61"/>
      <c r="E105" s="61"/>
      <c r="F105" s="60"/>
      <c r="G105" s="61"/>
      <c r="H105" s="61"/>
      <c r="I105" s="61"/>
      <c r="J105" s="61"/>
      <c r="K105" s="61"/>
      <c r="L105" s="61"/>
      <c r="M105" s="54">
        <f t="shared" si="10"/>
        <v>0</v>
      </c>
      <c r="N105" s="55">
        <f t="shared" si="11"/>
        <v>0</v>
      </c>
      <c r="O105" s="55">
        <f t="shared" si="12"/>
        <v>0</v>
      </c>
      <c r="P105">
        <f t="shared" si="13"/>
      </c>
    </row>
    <row r="106" spans="1:16" ht="15">
      <c r="A106" s="31">
        <v>88</v>
      </c>
      <c r="B106" s="58"/>
      <c r="C106" s="61"/>
      <c r="D106" s="61"/>
      <c r="E106" s="61"/>
      <c r="F106" s="60"/>
      <c r="G106" s="61"/>
      <c r="H106" s="61"/>
      <c r="I106" s="61"/>
      <c r="J106" s="61"/>
      <c r="K106" s="61"/>
      <c r="L106" s="61"/>
      <c r="M106" s="54">
        <f t="shared" si="10"/>
        <v>0</v>
      </c>
      <c r="N106" s="55">
        <f t="shared" si="11"/>
        <v>0</v>
      </c>
      <c r="O106" s="55">
        <f t="shared" si="12"/>
        <v>0</v>
      </c>
      <c r="P106">
        <f t="shared" si="13"/>
      </c>
    </row>
    <row r="107" spans="1:16" ht="15">
      <c r="A107" s="31">
        <v>89</v>
      </c>
      <c r="B107" s="58"/>
      <c r="C107" s="61"/>
      <c r="D107" s="61"/>
      <c r="E107" s="61"/>
      <c r="F107" s="60"/>
      <c r="G107" s="61"/>
      <c r="H107" s="61"/>
      <c r="I107" s="61"/>
      <c r="J107" s="61"/>
      <c r="K107" s="61"/>
      <c r="L107" s="61"/>
      <c r="M107" s="54">
        <f t="shared" si="10"/>
        <v>0</v>
      </c>
      <c r="N107" s="55">
        <f t="shared" si="11"/>
        <v>0</v>
      </c>
      <c r="O107" s="55">
        <f t="shared" si="12"/>
        <v>0</v>
      </c>
      <c r="P107">
        <f t="shared" si="13"/>
      </c>
    </row>
    <row r="108" spans="1:16" ht="15">
      <c r="A108" s="31">
        <v>90</v>
      </c>
      <c r="B108" s="58"/>
      <c r="C108" s="61"/>
      <c r="D108" s="61"/>
      <c r="E108" s="61"/>
      <c r="F108" s="60"/>
      <c r="G108" s="61"/>
      <c r="H108" s="61"/>
      <c r="I108" s="61"/>
      <c r="J108" s="61"/>
      <c r="K108" s="61"/>
      <c r="L108" s="61"/>
      <c r="M108" s="54">
        <f t="shared" si="10"/>
        <v>0</v>
      </c>
      <c r="N108" s="55">
        <f t="shared" si="11"/>
        <v>0</v>
      </c>
      <c r="O108" s="55">
        <f t="shared" si="12"/>
        <v>0</v>
      </c>
      <c r="P108">
        <f t="shared" si="13"/>
      </c>
    </row>
    <row r="109" spans="1:16" ht="15">
      <c r="A109" s="31">
        <v>91</v>
      </c>
      <c r="B109" s="58"/>
      <c r="C109" s="61"/>
      <c r="D109" s="61"/>
      <c r="E109" s="61"/>
      <c r="F109" s="60"/>
      <c r="G109" s="61"/>
      <c r="H109" s="61"/>
      <c r="I109" s="61"/>
      <c r="J109" s="61"/>
      <c r="K109" s="61"/>
      <c r="L109" s="61"/>
      <c r="M109" s="54">
        <f t="shared" si="10"/>
        <v>0</v>
      </c>
      <c r="N109" s="55">
        <f t="shared" si="11"/>
        <v>0</v>
      </c>
      <c r="O109" s="55">
        <f t="shared" si="12"/>
        <v>0</v>
      </c>
      <c r="P109">
        <f t="shared" si="13"/>
      </c>
    </row>
    <row r="110" spans="1:16" ht="15">
      <c r="A110" s="31">
        <v>92</v>
      </c>
      <c r="B110" s="58"/>
      <c r="C110" s="61"/>
      <c r="D110" s="61"/>
      <c r="E110" s="61"/>
      <c r="F110" s="60"/>
      <c r="G110" s="61"/>
      <c r="H110" s="61"/>
      <c r="I110" s="61"/>
      <c r="J110" s="61"/>
      <c r="K110" s="61"/>
      <c r="L110" s="61"/>
      <c r="M110" s="54">
        <f t="shared" si="10"/>
        <v>0</v>
      </c>
      <c r="N110" s="55">
        <f t="shared" si="11"/>
        <v>0</v>
      </c>
      <c r="O110" s="55">
        <f t="shared" si="12"/>
        <v>0</v>
      </c>
      <c r="P110">
        <f t="shared" si="13"/>
      </c>
    </row>
    <row r="111" spans="1:16" ht="15">
      <c r="A111" s="31">
        <v>93</v>
      </c>
      <c r="B111" s="58"/>
      <c r="C111" s="61"/>
      <c r="D111" s="61"/>
      <c r="E111" s="61"/>
      <c r="F111" s="60"/>
      <c r="G111" s="61"/>
      <c r="H111" s="61"/>
      <c r="I111" s="61"/>
      <c r="J111" s="61"/>
      <c r="K111" s="61"/>
      <c r="L111" s="61"/>
      <c r="M111" s="54">
        <f t="shared" si="10"/>
        <v>0</v>
      </c>
      <c r="N111" s="55">
        <f t="shared" si="11"/>
        <v>0</v>
      </c>
      <c r="O111" s="55">
        <f t="shared" si="12"/>
        <v>0</v>
      </c>
      <c r="P111">
        <f t="shared" si="13"/>
      </c>
    </row>
    <row r="112" spans="1:16" ht="15">
      <c r="A112" s="31">
        <v>94</v>
      </c>
      <c r="B112" s="58"/>
      <c r="C112" s="61"/>
      <c r="D112" s="61"/>
      <c r="E112" s="61"/>
      <c r="F112" s="60"/>
      <c r="G112" s="61"/>
      <c r="H112" s="61"/>
      <c r="I112" s="61"/>
      <c r="J112" s="61"/>
      <c r="K112" s="61"/>
      <c r="L112" s="61"/>
      <c r="M112" s="54">
        <f t="shared" si="10"/>
        <v>0</v>
      </c>
      <c r="N112" s="55">
        <f t="shared" si="11"/>
        <v>0</v>
      </c>
      <c r="O112" s="55">
        <f t="shared" si="12"/>
        <v>0</v>
      </c>
      <c r="P112">
        <f t="shared" si="13"/>
      </c>
    </row>
    <row r="113" spans="1:16" ht="15">
      <c r="A113" s="31">
        <v>95</v>
      </c>
      <c r="B113" s="58"/>
      <c r="C113" s="61"/>
      <c r="D113" s="61"/>
      <c r="E113" s="61"/>
      <c r="F113" s="60"/>
      <c r="G113" s="61"/>
      <c r="H113" s="61"/>
      <c r="I113" s="61"/>
      <c r="J113" s="61"/>
      <c r="K113" s="61"/>
      <c r="L113" s="61"/>
      <c r="M113" s="54">
        <f t="shared" si="10"/>
        <v>0</v>
      </c>
      <c r="N113" s="55">
        <f t="shared" si="11"/>
        <v>0</v>
      </c>
      <c r="O113" s="55">
        <f t="shared" si="12"/>
        <v>0</v>
      </c>
      <c r="P113">
        <f t="shared" si="13"/>
      </c>
    </row>
    <row r="114" spans="1:16" ht="15">
      <c r="A114" s="31">
        <v>96</v>
      </c>
      <c r="B114" s="58"/>
      <c r="C114" s="61"/>
      <c r="D114" s="61"/>
      <c r="E114" s="61"/>
      <c r="F114" s="60"/>
      <c r="G114" s="61"/>
      <c r="H114" s="61"/>
      <c r="I114" s="61"/>
      <c r="J114" s="61"/>
      <c r="K114" s="61"/>
      <c r="L114" s="61"/>
      <c r="M114" s="54">
        <f t="shared" si="10"/>
        <v>0</v>
      </c>
      <c r="N114" s="55">
        <f t="shared" si="11"/>
        <v>0</v>
      </c>
      <c r="O114" s="55">
        <f t="shared" si="12"/>
        <v>0</v>
      </c>
      <c r="P114">
        <f t="shared" si="13"/>
      </c>
    </row>
    <row r="115" spans="1:16" ht="15">
      <c r="A115" s="31">
        <v>97</v>
      </c>
      <c r="B115" s="58"/>
      <c r="C115" s="61"/>
      <c r="D115" s="61"/>
      <c r="E115" s="61"/>
      <c r="F115" s="60"/>
      <c r="G115" s="61"/>
      <c r="H115" s="61"/>
      <c r="I115" s="61"/>
      <c r="J115" s="61"/>
      <c r="K115" s="61"/>
      <c r="L115" s="61"/>
      <c r="M115" s="54">
        <f t="shared" si="10"/>
        <v>0</v>
      </c>
      <c r="N115" s="55">
        <f t="shared" si="11"/>
        <v>0</v>
      </c>
      <c r="O115" s="55">
        <f t="shared" si="12"/>
        <v>0</v>
      </c>
      <c r="P115">
        <f t="shared" si="13"/>
      </c>
    </row>
    <row r="116" spans="1:16" ht="15">
      <c r="A116" s="31">
        <v>98</v>
      </c>
      <c r="B116" s="58"/>
      <c r="C116" s="61"/>
      <c r="D116" s="61"/>
      <c r="E116" s="61"/>
      <c r="F116" s="60"/>
      <c r="G116" s="61"/>
      <c r="H116" s="61"/>
      <c r="I116" s="61"/>
      <c r="J116" s="61"/>
      <c r="K116" s="61"/>
      <c r="L116" s="61"/>
      <c r="M116" s="54">
        <f t="shared" si="10"/>
        <v>0</v>
      </c>
      <c r="N116" s="55">
        <f t="shared" si="11"/>
        <v>0</v>
      </c>
      <c r="O116" s="55">
        <f t="shared" si="12"/>
        <v>0</v>
      </c>
      <c r="P116">
        <f t="shared" si="13"/>
      </c>
    </row>
    <row r="117" spans="1:16" ht="15">
      <c r="A117" s="31">
        <v>99</v>
      </c>
      <c r="B117" s="58"/>
      <c r="C117" s="61"/>
      <c r="D117" s="61"/>
      <c r="E117" s="61"/>
      <c r="F117" s="60"/>
      <c r="G117" s="61"/>
      <c r="H117" s="61"/>
      <c r="I117" s="61"/>
      <c r="J117" s="61"/>
      <c r="K117" s="61"/>
      <c r="L117" s="61"/>
      <c r="M117" s="54">
        <f t="shared" si="10"/>
        <v>0</v>
      </c>
      <c r="N117" s="55">
        <f t="shared" si="11"/>
        <v>0</v>
      </c>
      <c r="O117" s="55">
        <f t="shared" si="12"/>
        <v>0</v>
      </c>
      <c r="P117">
        <f t="shared" si="13"/>
      </c>
    </row>
    <row r="118" spans="1:16" ht="15">
      <c r="A118" s="31">
        <v>100</v>
      </c>
      <c r="B118" s="58"/>
      <c r="C118" s="61"/>
      <c r="D118" s="61"/>
      <c r="E118" s="61"/>
      <c r="F118" s="60"/>
      <c r="G118" s="61"/>
      <c r="H118" s="61"/>
      <c r="I118" s="61"/>
      <c r="J118" s="61"/>
      <c r="K118" s="61"/>
      <c r="L118" s="61"/>
      <c r="M118" s="54">
        <f t="shared" si="10"/>
        <v>0</v>
      </c>
      <c r="N118" s="55">
        <f t="shared" si="11"/>
        <v>0</v>
      </c>
      <c r="O118" s="55">
        <f t="shared" si="12"/>
        <v>0</v>
      </c>
      <c r="P118">
        <f t="shared" si="13"/>
      </c>
    </row>
    <row r="119" spans="1:16" ht="15">
      <c r="A119" s="31">
        <v>101</v>
      </c>
      <c r="B119" s="58"/>
      <c r="C119" s="61"/>
      <c r="D119" s="61"/>
      <c r="E119" s="61"/>
      <c r="F119" s="60"/>
      <c r="G119" s="61"/>
      <c r="H119" s="61"/>
      <c r="I119" s="61"/>
      <c r="J119" s="61"/>
      <c r="K119" s="61"/>
      <c r="L119" s="61"/>
      <c r="M119" s="54">
        <f t="shared" si="10"/>
        <v>0</v>
      </c>
      <c r="N119" s="55">
        <f t="shared" si="11"/>
        <v>0</v>
      </c>
      <c r="O119" s="55">
        <f t="shared" si="12"/>
        <v>0</v>
      </c>
      <c r="P119">
        <f t="shared" si="13"/>
      </c>
    </row>
    <row r="120" spans="1:16" ht="15">
      <c r="A120" s="31">
        <v>102</v>
      </c>
      <c r="B120" s="58"/>
      <c r="C120" s="61"/>
      <c r="D120" s="61"/>
      <c r="E120" s="61"/>
      <c r="F120" s="60"/>
      <c r="G120" s="61"/>
      <c r="H120" s="61"/>
      <c r="I120" s="61"/>
      <c r="J120" s="61"/>
      <c r="K120" s="61"/>
      <c r="L120" s="61"/>
      <c r="M120" s="54">
        <f t="shared" si="10"/>
        <v>0</v>
      </c>
      <c r="N120" s="55">
        <f t="shared" si="11"/>
        <v>0</v>
      </c>
      <c r="O120" s="55">
        <f t="shared" si="12"/>
        <v>0</v>
      </c>
      <c r="P120">
        <f t="shared" si="13"/>
      </c>
    </row>
    <row r="121" spans="1:16" ht="15">
      <c r="A121" s="31">
        <v>103</v>
      </c>
      <c r="B121" s="58"/>
      <c r="C121" s="61"/>
      <c r="D121" s="61"/>
      <c r="E121" s="61"/>
      <c r="F121" s="60"/>
      <c r="G121" s="61"/>
      <c r="H121" s="61"/>
      <c r="I121" s="61"/>
      <c r="J121" s="61"/>
      <c r="K121" s="61"/>
      <c r="L121" s="61"/>
      <c r="M121" s="54">
        <f t="shared" si="10"/>
        <v>0</v>
      </c>
      <c r="N121" s="55">
        <f t="shared" si="11"/>
        <v>0</v>
      </c>
      <c r="O121" s="55">
        <f t="shared" si="12"/>
        <v>0</v>
      </c>
      <c r="P121">
        <f t="shared" si="13"/>
      </c>
    </row>
    <row r="122" spans="1:16" ht="15">
      <c r="A122" s="31">
        <v>104</v>
      </c>
      <c r="B122" s="58"/>
      <c r="C122" s="61"/>
      <c r="D122" s="61"/>
      <c r="E122" s="61"/>
      <c r="F122" s="60"/>
      <c r="G122" s="61"/>
      <c r="H122" s="61"/>
      <c r="I122" s="61"/>
      <c r="J122" s="61"/>
      <c r="K122" s="61"/>
      <c r="L122" s="61"/>
      <c r="M122" s="54">
        <f t="shared" si="10"/>
        <v>0</v>
      </c>
      <c r="N122" s="55">
        <f t="shared" si="11"/>
        <v>0</v>
      </c>
      <c r="O122" s="55">
        <f t="shared" si="12"/>
        <v>0</v>
      </c>
      <c r="P122">
        <f t="shared" si="13"/>
      </c>
    </row>
    <row r="123" spans="1:16" ht="15">
      <c r="A123" s="31">
        <v>105</v>
      </c>
      <c r="B123" s="58"/>
      <c r="C123" s="61"/>
      <c r="D123" s="61"/>
      <c r="E123" s="61"/>
      <c r="F123" s="60"/>
      <c r="G123" s="61"/>
      <c r="H123" s="61"/>
      <c r="I123" s="61"/>
      <c r="J123" s="61"/>
      <c r="K123" s="61"/>
      <c r="L123" s="61"/>
      <c r="M123" s="54">
        <f t="shared" si="10"/>
        <v>0</v>
      </c>
      <c r="N123" s="55">
        <f t="shared" si="11"/>
        <v>0</v>
      </c>
      <c r="O123" s="55">
        <f t="shared" si="12"/>
        <v>0</v>
      </c>
      <c r="P123">
        <f t="shared" si="13"/>
      </c>
    </row>
    <row r="124" spans="1:16" ht="15">
      <c r="A124" s="31">
        <v>106</v>
      </c>
      <c r="B124" s="58"/>
      <c r="C124" s="61"/>
      <c r="D124" s="61"/>
      <c r="E124" s="61"/>
      <c r="F124" s="60"/>
      <c r="G124" s="61"/>
      <c r="H124" s="61"/>
      <c r="I124" s="61"/>
      <c r="J124" s="61"/>
      <c r="K124" s="61"/>
      <c r="L124" s="61"/>
      <c r="M124" s="54">
        <f t="shared" si="10"/>
        <v>0</v>
      </c>
      <c r="N124" s="55">
        <f t="shared" si="11"/>
        <v>0</v>
      </c>
      <c r="O124" s="55">
        <f t="shared" si="12"/>
        <v>0</v>
      </c>
      <c r="P124">
        <f t="shared" si="13"/>
      </c>
    </row>
    <row r="125" spans="1:16" ht="15">
      <c r="A125" s="31">
        <v>107</v>
      </c>
      <c r="B125" s="58"/>
      <c r="C125" s="61"/>
      <c r="D125" s="61"/>
      <c r="E125" s="61"/>
      <c r="F125" s="60"/>
      <c r="G125" s="61"/>
      <c r="H125" s="61"/>
      <c r="I125" s="61"/>
      <c r="J125" s="61"/>
      <c r="K125" s="61"/>
      <c r="L125" s="61"/>
      <c r="M125" s="54">
        <f t="shared" si="10"/>
        <v>0</v>
      </c>
      <c r="N125" s="55">
        <f t="shared" si="11"/>
        <v>0</v>
      </c>
      <c r="O125" s="55">
        <f t="shared" si="12"/>
        <v>0</v>
      </c>
      <c r="P125">
        <f t="shared" si="13"/>
      </c>
    </row>
    <row r="126" spans="1:16" ht="15">
      <c r="A126" s="31">
        <v>108</v>
      </c>
      <c r="B126" s="58"/>
      <c r="C126" s="61"/>
      <c r="D126" s="61"/>
      <c r="E126" s="61"/>
      <c r="F126" s="60"/>
      <c r="G126" s="61"/>
      <c r="H126" s="61"/>
      <c r="I126" s="61"/>
      <c r="J126" s="61"/>
      <c r="K126" s="61"/>
      <c r="L126" s="61"/>
      <c r="M126" s="54">
        <f t="shared" si="10"/>
        <v>0</v>
      </c>
      <c r="N126" s="55">
        <f t="shared" si="11"/>
        <v>0</v>
      </c>
      <c r="O126" s="55">
        <f t="shared" si="12"/>
        <v>0</v>
      </c>
      <c r="P126">
        <f t="shared" si="13"/>
      </c>
    </row>
    <row r="127" spans="1:16" ht="15">
      <c r="A127" s="31">
        <v>109</v>
      </c>
      <c r="B127" s="58"/>
      <c r="C127" s="61"/>
      <c r="D127" s="61"/>
      <c r="E127" s="61"/>
      <c r="F127" s="60"/>
      <c r="G127" s="61"/>
      <c r="H127" s="61"/>
      <c r="I127" s="61"/>
      <c r="J127" s="61"/>
      <c r="K127" s="61"/>
      <c r="L127" s="61"/>
      <c r="M127" s="54">
        <f t="shared" si="10"/>
        <v>0</v>
      </c>
      <c r="N127" s="55">
        <f t="shared" si="11"/>
        <v>0</v>
      </c>
      <c r="O127" s="55">
        <f t="shared" si="12"/>
        <v>0</v>
      </c>
      <c r="P127">
        <f t="shared" si="13"/>
      </c>
    </row>
    <row r="128" spans="1:16" ht="15">
      <c r="A128" s="31">
        <v>110</v>
      </c>
      <c r="B128" s="58"/>
      <c r="C128" s="61"/>
      <c r="D128" s="61"/>
      <c r="E128" s="61"/>
      <c r="F128" s="60"/>
      <c r="G128" s="61"/>
      <c r="H128" s="61"/>
      <c r="I128" s="61"/>
      <c r="J128" s="61"/>
      <c r="K128" s="61"/>
      <c r="L128" s="61"/>
      <c r="M128" s="54">
        <f t="shared" si="10"/>
        <v>0</v>
      </c>
      <c r="N128" s="55">
        <f t="shared" si="11"/>
        <v>0</v>
      </c>
      <c r="O128" s="55">
        <f t="shared" si="12"/>
        <v>0</v>
      </c>
      <c r="P128">
        <f t="shared" si="13"/>
      </c>
    </row>
    <row r="129" spans="1:16" ht="15">
      <c r="A129" s="31">
        <v>111</v>
      </c>
      <c r="B129" s="58"/>
      <c r="C129" s="61"/>
      <c r="D129" s="61"/>
      <c r="E129" s="61"/>
      <c r="F129" s="60"/>
      <c r="G129" s="61"/>
      <c r="H129" s="61"/>
      <c r="I129" s="61"/>
      <c r="J129" s="61"/>
      <c r="K129" s="61"/>
      <c r="L129" s="61"/>
      <c r="M129" s="54">
        <f t="shared" si="10"/>
        <v>0</v>
      </c>
      <c r="N129" s="55">
        <f t="shared" si="11"/>
        <v>0</v>
      </c>
      <c r="O129" s="55">
        <f t="shared" si="12"/>
        <v>0</v>
      </c>
      <c r="P129">
        <f t="shared" si="13"/>
      </c>
    </row>
    <row r="130" spans="1:16" ht="15">
      <c r="A130" s="31">
        <v>112</v>
      </c>
      <c r="B130" s="58"/>
      <c r="C130" s="61"/>
      <c r="D130" s="61"/>
      <c r="E130" s="61"/>
      <c r="F130" s="60"/>
      <c r="G130" s="61"/>
      <c r="H130" s="61"/>
      <c r="I130" s="61"/>
      <c r="J130" s="61"/>
      <c r="K130" s="61"/>
      <c r="L130" s="61"/>
      <c r="M130" s="54">
        <f t="shared" si="10"/>
        <v>0</v>
      </c>
      <c r="N130" s="55">
        <f t="shared" si="11"/>
        <v>0</v>
      </c>
      <c r="O130" s="55">
        <f t="shared" si="12"/>
        <v>0</v>
      </c>
      <c r="P130">
        <f t="shared" si="13"/>
      </c>
    </row>
    <row r="131" spans="1:16" ht="15">
      <c r="A131" s="31">
        <v>113</v>
      </c>
      <c r="B131" s="58"/>
      <c r="C131" s="61"/>
      <c r="D131" s="61"/>
      <c r="E131" s="61"/>
      <c r="F131" s="60"/>
      <c r="G131" s="61"/>
      <c r="H131" s="61"/>
      <c r="I131" s="61"/>
      <c r="J131" s="61"/>
      <c r="K131" s="61"/>
      <c r="L131" s="61"/>
      <c r="M131" s="54">
        <f t="shared" si="10"/>
        <v>0</v>
      </c>
      <c r="N131" s="55">
        <f t="shared" si="11"/>
        <v>0</v>
      </c>
      <c r="O131" s="55">
        <f t="shared" si="12"/>
        <v>0</v>
      </c>
      <c r="P131">
        <f t="shared" si="13"/>
      </c>
    </row>
    <row r="132" spans="1:16" ht="15">
      <c r="A132" s="31">
        <v>114</v>
      </c>
      <c r="B132" s="58"/>
      <c r="C132" s="61"/>
      <c r="D132" s="61"/>
      <c r="E132" s="61"/>
      <c r="F132" s="60"/>
      <c r="G132" s="61"/>
      <c r="H132" s="61"/>
      <c r="I132" s="61"/>
      <c r="J132" s="61"/>
      <c r="K132" s="61"/>
      <c r="L132" s="61"/>
      <c r="M132" s="54">
        <f t="shared" si="10"/>
        <v>0</v>
      </c>
      <c r="N132" s="55">
        <f t="shared" si="11"/>
        <v>0</v>
      </c>
      <c r="O132" s="55">
        <f t="shared" si="12"/>
        <v>0</v>
      </c>
      <c r="P132">
        <f t="shared" si="13"/>
      </c>
    </row>
    <row r="133" spans="1:16" ht="15">
      <c r="A133" s="31">
        <v>115</v>
      </c>
      <c r="B133" s="58"/>
      <c r="C133" s="61"/>
      <c r="D133" s="61"/>
      <c r="E133" s="61"/>
      <c r="F133" s="60"/>
      <c r="G133" s="61"/>
      <c r="H133" s="61"/>
      <c r="I133" s="61"/>
      <c r="J133" s="61"/>
      <c r="K133" s="61"/>
      <c r="L133" s="61"/>
      <c r="M133" s="54">
        <f t="shared" si="10"/>
        <v>0</v>
      </c>
      <c r="N133" s="55">
        <f t="shared" si="11"/>
        <v>0</v>
      </c>
      <c r="O133" s="55">
        <f t="shared" si="12"/>
        <v>0</v>
      </c>
      <c r="P133">
        <f t="shared" si="13"/>
      </c>
    </row>
    <row r="134" spans="1:16" ht="15">
      <c r="A134" s="31">
        <v>116</v>
      </c>
      <c r="B134" s="58"/>
      <c r="C134" s="61"/>
      <c r="D134" s="61"/>
      <c r="E134" s="61"/>
      <c r="F134" s="60"/>
      <c r="G134" s="61"/>
      <c r="H134" s="61"/>
      <c r="I134" s="61"/>
      <c r="J134" s="61"/>
      <c r="K134" s="61"/>
      <c r="L134" s="61"/>
      <c r="M134" s="54">
        <f t="shared" si="10"/>
        <v>0</v>
      </c>
      <c r="N134" s="55">
        <f t="shared" si="11"/>
        <v>0</v>
      </c>
      <c r="O134" s="55">
        <f t="shared" si="12"/>
        <v>0</v>
      </c>
      <c r="P134">
        <f t="shared" si="13"/>
      </c>
    </row>
    <row r="135" spans="1:16" ht="15">
      <c r="A135" s="31">
        <v>117</v>
      </c>
      <c r="B135" s="58"/>
      <c r="C135" s="61"/>
      <c r="D135" s="61"/>
      <c r="E135" s="61"/>
      <c r="F135" s="60"/>
      <c r="G135" s="61"/>
      <c r="H135" s="61"/>
      <c r="I135" s="61"/>
      <c r="J135" s="61"/>
      <c r="K135" s="61"/>
      <c r="L135" s="61"/>
      <c r="M135" s="54">
        <f t="shared" si="10"/>
        <v>0</v>
      </c>
      <c r="N135" s="55">
        <f t="shared" si="11"/>
        <v>0</v>
      </c>
      <c r="O135" s="55">
        <f t="shared" si="12"/>
        <v>0</v>
      </c>
      <c r="P135">
        <f t="shared" si="13"/>
      </c>
    </row>
    <row r="136" spans="1:16" ht="15">
      <c r="A136" s="31">
        <v>118</v>
      </c>
      <c r="B136" s="58"/>
      <c r="C136" s="61"/>
      <c r="D136" s="61"/>
      <c r="E136" s="61"/>
      <c r="F136" s="60"/>
      <c r="G136" s="61"/>
      <c r="H136" s="61"/>
      <c r="I136" s="61"/>
      <c r="J136" s="61"/>
      <c r="K136" s="61"/>
      <c r="L136" s="61"/>
      <c r="M136" s="54">
        <f t="shared" si="10"/>
        <v>0</v>
      </c>
      <c r="N136" s="55">
        <f t="shared" si="11"/>
        <v>0</v>
      </c>
      <c r="O136" s="55">
        <f t="shared" si="12"/>
        <v>0</v>
      </c>
      <c r="P136">
        <f t="shared" si="13"/>
      </c>
    </row>
    <row r="137" spans="1:16" ht="15">
      <c r="A137" s="31">
        <v>119</v>
      </c>
      <c r="B137" s="58"/>
      <c r="C137" s="61"/>
      <c r="D137" s="61"/>
      <c r="E137" s="61"/>
      <c r="F137" s="60"/>
      <c r="G137" s="61"/>
      <c r="H137" s="61"/>
      <c r="I137" s="61"/>
      <c r="J137" s="61"/>
      <c r="K137" s="61"/>
      <c r="L137" s="61"/>
      <c r="M137" s="54">
        <f t="shared" si="10"/>
        <v>0</v>
      </c>
      <c r="N137" s="55">
        <f t="shared" si="11"/>
        <v>0</v>
      </c>
      <c r="O137" s="55">
        <f t="shared" si="12"/>
        <v>0</v>
      </c>
      <c r="P137">
        <f t="shared" si="13"/>
      </c>
    </row>
    <row r="138" spans="1:16" ht="15">
      <c r="A138" s="31">
        <v>120</v>
      </c>
      <c r="B138" s="58"/>
      <c r="C138" s="61"/>
      <c r="D138" s="61"/>
      <c r="E138" s="61"/>
      <c r="F138" s="60"/>
      <c r="G138" s="61"/>
      <c r="H138" s="61"/>
      <c r="I138" s="61"/>
      <c r="J138" s="61"/>
      <c r="K138" s="61"/>
      <c r="L138" s="61"/>
      <c r="M138" s="54">
        <f t="shared" si="10"/>
        <v>0</v>
      </c>
      <c r="N138" s="55">
        <f t="shared" si="11"/>
        <v>0</v>
      </c>
      <c r="O138" s="55">
        <f t="shared" si="12"/>
        <v>0</v>
      </c>
      <c r="P138">
        <f t="shared" si="13"/>
      </c>
    </row>
    <row r="139" spans="1:16" ht="15">
      <c r="A139" s="31">
        <v>121</v>
      </c>
      <c r="B139" s="58"/>
      <c r="C139" s="61"/>
      <c r="D139" s="61"/>
      <c r="E139" s="61"/>
      <c r="F139" s="60"/>
      <c r="G139" s="61"/>
      <c r="H139" s="61"/>
      <c r="I139" s="61"/>
      <c r="J139" s="61"/>
      <c r="K139" s="61"/>
      <c r="L139" s="61"/>
      <c r="M139" s="54">
        <f t="shared" si="10"/>
        <v>0</v>
      </c>
      <c r="N139" s="55">
        <f t="shared" si="11"/>
        <v>0</v>
      </c>
      <c r="O139" s="55">
        <f t="shared" si="12"/>
        <v>0</v>
      </c>
      <c r="P139">
        <f t="shared" si="13"/>
      </c>
    </row>
    <row r="140" spans="1:16" ht="15">
      <c r="A140" s="31">
        <v>122</v>
      </c>
      <c r="B140" s="58"/>
      <c r="C140" s="61"/>
      <c r="D140" s="61"/>
      <c r="E140" s="61"/>
      <c r="F140" s="60"/>
      <c r="G140" s="61"/>
      <c r="H140" s="61"/>
      <c r="I140" s="61"/>
      <c r="J140" s="61"/>
      <c r="K140" s="61"/>
      <c r="L140" s="61"/>
      <c r="M140" s="54">
        <f t="shared" si="10"/>
        <v>0</v>
      </c>
      <c r="N140" s="55">
        <f t="shared" si="11"/>
        <v>0</v>
      </c>
      <c r="O140" s="55">
        <f t="shared" si="12"/>
        <v>0</v>
      </c>
      <c r="P140">
        <f t="shared" si="13"/>
      </c>
    </row>
    <row r="141" spans="1:16" ht="15">
      <c r="A141" s="31">
        <v>123</v>
      </c>
      <c r="B141" s="58"/>
      <c r="C141" s="61"/>
      <c r="D141" s="61"/>
      <c r="E141" s="61"/>
      <c r="F141" s="60"/>
      <c r="G141" s="61"/>
      <c r="H141" s="61"/>
      <c r="I141" s="61"/>
      <c r="J141" s="61"/>
      <c r="K141" s="61"/>
      <c r="L141" s="61"/>
      <c r="M141" s="54">
        <f t="shared" si="10"/>
        <v>0</v>
      </c>
      <c r="N141" s="55">
        <f t="shared" si="11"/>
        <v>0</v>
      </c>
      <c r="O141" s="55">
        <f t="shared" si="12"/>
        <v>0</v>
      </c>
      <c r="P141">
        <f t="shared" si="13"/>
      </c>
    </row>
    <row r="142" spans="1:16" ht="15">
      <c r="A142" s="31">
        <v>124</v>
      </c>
      <c r="B142" s="58"/>
      <c r="C142" s="61"/>
      <c r="D142" s="61"/>
      <c r="E142" s="61"/>
      <c r="F142" s="60"/>
      <c r="G142" s="61"/>
      <c r="H142" s="61"/>
      <c r="I142" s="61"/>
      <c r="J142" s="61"/>
      <c r="K142" s="61"/>
      <c r="L142" s="61"/>
      <c r="M142" s="54">
        <f t="shared" si="10"/>
        <v>0</v>
      </c>
      <c r="N142" s="55">
        <f t="shared" si="11"/>
        <v>0</v>
      </c>
      <c r="O142" s="55">
        <f t="shared" si="12"/>
        <v>0</v>
      </c>
      <c r="P142">
        <f t="shared" si="13"/>
      </c>
    </row>
    <row r="143" spans="1:16" ht="15">
      <c r="A143" s="31">
        <v>125</v>
      </c>
      <c r="B143" s="58"/>
      <c r="C143" s="61"/>
      <c r="D143" s="61"/>
      <c r="E143" s="61"/>
      <c r="F143" s="60"/>
      <c r="G143" s="61"/>
      <c r="H143" s="61"/>
      <c r="I143" s="61"/>
      <c r="J143" s="61"/>
      <c r="K143" s="61"/>
      <c r="L143" s="61"/>
      <c r="M143" s="54">
        <f t="shared" si="10"/>
        <v>0</v>
      </c>
      <c r="N143" s="55">
        <f t="shared" si="11"/>
        <v>0</v>
      </c>
      <c r="O143" s="55">
        <f t="shared" si="12"/>
        <v>0</v>
      </c>
      <c r="P143">
        <f t="shared" si="13"/>
      </c>
    </row>
    <row r="144" spans="1:16" ht="15">
      <c r="A144" s="31">
        <v>126</v>
      </c>
      <c r="B144" s="58"/>
      <c r="C144" s="61"/>
      <c r="D144" s="61"/>
      <c r="E144" s="61"/>
      <c r="F144" s="60"/>
      <c r="G144" s="61"/>
      <c r="H144" s="61"/>
      <c r="I144" s="61"/>
      <c r="J144" s="61"/>
      <c r="K144" s="61"/>
      <c r="L144" s="61"/>
      <c r="M144" s="54">
        <f t="shared" si="10"/>
        <v>0</v>
      </c>
      <c r="N144" s="55">
        <f t="shared" si="11"/>
        <v>0</v>
      </c>
      <c r="O144" s="55">
        <f t="shared" si="12"/>
        <v>0</v>
      </c>
      <c r="P144">
        <f t="shared" si="13"/>
      </c>
    </row>
    <row r="145" spans="1:16" ht="15">
      <c r="A145" s="31">
        <v>127</v>
      </c>
      <c r="B145" s="58"/>
      <c r="C145" s="61"/>
      <c r="D145" s="61"/>
      <c r="E145" s="61"/>
      <c r="F145" s="60"/>
      <c r="G145" s="61"/>
      <c r="H145" s="61"/>
      <c r="I145" s="61"/>
      <c r="J145" s="61"/>
      <c r="K145" s="61"/>
      <c r="L145" s="61"/>
      <c r="M145" s="54">
        <f t="shared" si="10"/>
        <v>0</v>
      </c>
      <c r="N145" s="55">
        <f t="shared" si="11"/>
        <v>0</v>
      </c>
      <c r="O145" s="55">
        <f t="shared" si="12"/>
        <v>0</v>
      </c>
      <c r="P145">
        <f t="shared" si="13"/>
      </c>
    </row>
    <row r="146" spans="1:16" ht="15">
      <c r="A146" s="31">
        <v>128</v>
      </c>
      <c r="B146" s="58"/>
      <c r="C146" s="61"/>
      <c r="D146" s="61"/>
      <c r="E146" s="61"/>
      <c r="F146" s="60"/>
      <c r="G146" s="61"/>
      <c r="H146" s="61"/>
      <c r="I146" s="61"/>
      <c r="J146" s="61"/>
      <c r="K146" s="61"/>
      <c r="L146" s="61"/>
      <c r="M146" s="54">
        <f t="shared" si="10"/>
        <v>0</v>
      </c>
      <c r="N146" s="55">
        <f t="shared" si="11"/>
        <v>0</v>
      </c>
      <c r="O146" s="55">
        <f t="shared" si="12"/>
        <v>0</v>
      </c>
      <c r="P146">
        <f t="shared" si="13"/>
      </c>
    </row>
    <row r="147" spans="1:16" ht="15">
      <c r="A147" s="31">
        <v>129</v>
      </c>
      <c r="B147" s="58"/>
      <c r="C147" s="61"/>
      <c r="D147" s="61"/>
      <c r="E147" s="61"/>
      <c r="F147" s="60"/>
      <c r="G147" s="61"/>
      <c r="H147" s="61"/>
      <c r="I147" s="61"/>
      <c r="J147" s="61"/>
      <c r="K147" s="61"/>
      <c r="L147" s="61"/>
      <c r="M147" s="54">
        <f t="shared" si="10"/>
        <v>0</v>
      </c>
      <c r="N147" s="55">
        <f t="shared" si="11"/>
        <v>0</v>
      </c>
      <c r="O147" s="55">
        <f t="shared" si="12"/>
        <v>0</v>
      </c>
      <c r="P147">
        <f t="shared" si="13"/>
      </c>
    </row>
    <row r="148" spans="1:16" ht="15">
      <c r="A148" s="31">
        <v>130</v>
      </c>
      <c r="B148" s="58"/>
      <c r="C148" s="61"/>
      <c r="D148" s="61"/>
      <c r="E148" s="61"/>
      <c r="F148" s="60"/>
      <c r="G148" s="61"/>
      <c r="H148" s="61"/>
      <c r="I148" s="61"/>
      <c r="J148" s="61"/>
      <c r="K148" s="61"/>
      <c r="L148" s="61"/>
      <c r="M148" s="54">
        <f aca="true" t="shared" si="14" ref="M148:M211">IF((F148-L148)=0,0,(G148+H148+I148)/(F148-L148)*100)</f>
        <v>0</v>
      </c>
      <c r="N148" s="55">
        <f aca="true" t="shared" si="15" ref="N148:N211">IF((F148-L148)=0,0,(G148+H148)/(F148-L148)*100)</f>
        <v>0</v>
      </c>
      <c r="O148" s="55">
        <f aca="true" t="shared" si="16" ref="O148:O211">IF((F148-L148)=0,0,(5*G148+4*H148+3*I148+2*(J148+K148))/(F148-L148))</f>
        <v>0</v>
      </c>
      <c r="P148">
        <f aca="true" t="shared" si="17" ref="P148:P211">TRIM(B148)</f>
      </c>
    </row>
    <row r="149" spans="1:16" ht="15">
      <c r="A149" s="31">
        <v>131</v>
      </c>
      <c r="B149" s="58"/>
      <c r="C149" s="61"/>
      <c r="D149" s="61"/>
      <c r="E149" s="61"/>
      <c r="F149" s="60"/>
      <c r="G149" s="61"/>
      <c r="H149" s="61"/>
      <c r="I149" s="61"/>
      <c r="J149" s="61"/>
      <c r="K149" s="61"/>
      <c r="L149" s="61"/>
      <c r="M149" s="54">
        <f t="shared" si="14"/>
        <v>0</v>
      </c>
      <c r="N149" s="55">
        <f t="shared" si="15"/>
        <v>0</v>
      </c>
      <c r="O149" s="55">
        <f t="shared" si="16"/>
        <v>0</v>
      </c>
      <c r="P149">
        <f t="shared" si="17"/>
      </c>
    </row>
    <row r="150" spans="1:16" ht="15">
      <c r="A150" s="31">
        <v>132</v>
      </c>
      <c r="B150" s="58"/>
      <c r="C150" s="61"/>
      <c r="D150" s="61"/>
      <c r="E150" s="61"/>
      <c r="F150" s="60"/>
      <c r="G150" s="61"/>
      <c r="H150" s="61"/>
      <c r="I150" s="61"/>
      <c r="J150" s="61"/>
      <c r="K150" s="61"/>
      <c r="L150" s="61"/>
      <c r="M150" s="54">
        <f t="shared" si="14"/>
        <v>0</v>
      </c>
      <c r="N150" s="55">
        <f t="shared" si="15"/>
        <v>0</v>
      </c>
      <c r="O150" s="55">
        <f t="shared" si="16"/>
        <v>0</v>
      </c>
      <c r="P150">
        <f t="shared" si="17"/>
      </c>
    </row>
    <row r="151" spans="1:16" ht="15">
      <c r="A151" s="31">
        <v>133</v>
      </c>
      <c r="B151" s="58"/>
      <c r="C151" s="61"/>
      <c r="D151" s="61"/>
      <c r="E151" s="61"/>
      <c r="F151" s="60"/>
      <c r="G151" s="61"/>
      <c r="H151" s="61"/>
      <c r="I151" s="61"/>
      <c r="J151" s="61"/>
      <c r="K151" s="61"/>
      <c r="L151" s="61"/>
      <c r="M151" s="54">
        <f t="shared" si="14"/>
        <v>0</v>
      </c>
      <c r="N151" s="55">
        <f t="shared" si="15"/>
        <v>0</v>
      </c>
      <c r="O151" s="55">
        <f t="shared" si="16"/>
        <v>0</v>
      </c>
      <c r="P151">
        <f t="shared" si="17"/>
      </c>
    </row>
    <row r="152" spans="1:16" ht="15">
      <c r="A152" s="31">
        <v>134</v>
      </c>
      <c r="B152" s="58"/>
      <c r="C152" s="61"/>
      <c r="D152" s="61"/>
      <c r="E152" s="61"/>
      <c r="F152" s="60"/>
      <c r="G152" s="61"/>
      <c r="H152" s="61"/>
      <c r="I152" s="61"/>
      <c r="J152" s="61"/>
      <c r="K152" s="61"/>
      <c r="L152" s="61"/>
      <c r="M152" s="54">
        <f t="shared" si="14"/>
        <v>0</v>
      </c>
      <c r="N152" s="55">
        <f t="shared" si="15"/>
        <v>0</v>
      </c>
      <c r="O152" s="55">
        <f t="shared" si="16"/>
        <v>0</v>
      </c>
      <c r="P152">
        <f t="shared" si="17"/>
      </c>
    </row>
    <row r="153" spans="1:16" ht="15">
      <c r="A153" s="31">
        <v>135</v>
      </c>
      <c r="B153" s="58"/>
      <c r="C153" s="61"/>
      <c r="D153" s="61"/>
      <c r="E153" s="61"/>
      <c r="F153" s="60"/>
      <c r="G153" s="61"/>
      <c r="H153" s="61"/>
      <c r="I153" s="61"/>
      <c r="J153" s="61"/>
      <c r="K153" s="61"/>
      <c r="L153" s="61"/>
      <c r="M153" s="54">
        <f t="shared" si="14"/>
        <v>0</v>
      </c>
      <c r="N153" s="55">
        <f t="shared" si="15"/>
        <v>0</v>
      </c>
      <c r="O153" s="55">
        <f t="shared" si="16"/>
        <v>0</v>
      </c>
      <c r="P153">
        <f t="shared" si="17"/>
      </c>
    </row>
    <row r="154" spans="1:16" ht="15">
      <c r="A154" s="31">
        <v>136</v>
      </c>
      <c r="B154" s="58"/>
      <c r="C154" s="61"/>
      <c r="D154" s="61"/>
      <c r="E154" s="61"/>
      <c r="F154" s="60"/>
      <c r="G154" s="61"/>
      <c r="H154" s="61"/>
      <c r="I154" s="61"/>
      <c r="J154" s="61"/>
      <c r="K154" s="61"/>
      <c r="L154" s="61"/>
      <c r="M154" s="54">
        <f t="shared" si="14"/>
        <v>0</v>
      </c>
      <c r="N154" s="55">
        <f t="shared" si="15"/>
        <v>0</v>
      </c>
      <c r="O154" s="55">
        <f t="shared" si="16"/>
        <v>0</v>
      </c>
      <c r="P154">
        <f t="shared" si="17"/>
      </c>
    </row>
    <row r="155" spans="1:16" ht="15">
      <c r="A155" s="31">
        <v>137</v>
      </c>
      <c r="B155" s="58"/>
      <c r="C155" s="61"/>
      <c r="D155" s="61"/>
      <c r="E155" s="61"/>
      <c r="F155" s="60"/>
      <c r="G155" s="61"/>
      <c r="H155" s="61"/>
      <c r="I155" s="61"/>
      <c r="J155" s="61"/>
      <c r="K155" s="61"/>
      <c r="L155" s="61"/>
      <c r="M155" s="54">
        <f t="shared" si="14"/>
        <v>0</v>
      </c>
      <c r="N155" s="55">
        <f t="shared" si="15"/>
        <v>0</v>
      </c>
      <c r="O155" s="55">
        <f t="shared" si="16"/>
        <v>0</v>
      </c>
      <c r="P155">
        <f t="shared" si="17"/>
      </c>
    </row>
    <row r="156" spans="1:16" ht="15">
      <c r="A156" s="31">
        <v>138</v>
      </c>
      <c r="B156" s="58"/>
      <c r="C156" s="61"/>
      <c r="D156" s="61"/>
      <c r="E156" s="61"/>
      <c r="F156" s="60"/>
      <c r="G156" s="61"/>
      <c r="H156" s="61"/>
      <c r="I156" s="61"/>
      <c r="J156" s="61"/>
      <c r="K156" s="61"/>
      <c r="L156" s="61"/>
      <c r="M156" s="54">
        <f t="shared" si="14"/>
        <v>0</v>
      </c>
      <c r="N156" s="55">
        <f t="shared" si="15"/>
        <v>0</v>
      </c>
      <c r="O156" s="55">
        <f t="shared" si="16"/>
        <v>0</v>
      </c>
      <c r="P156">
        <f t="shared" si="17"/>
      </c>
    </row>
    <row r="157" spans="1:16" ht="15">
      <c r="A157" s="31">
        <v>139</v>
      </c>
      <c r="B157" s="58"/>
      <c r="C157" s="61"/>
      <c r="D157" s="61"/>
      <c r="E157" s="61"/>
      <c r="F157" s="60"/>
      <c r="G157" s="61"/>
      <c r="H157" s="61"/>
      <c r="I157" s="61"/>
      <c r="J157" s="61"/>
      <c r="K157" s="61"/>
      <c r="L157" s="61"/>
      <c r="M157" s="54">
        <f t="shared" si="14"/>
        <v>0</v>
      </c>
      <c r="N157" s="55">
        <f t="shared" si="15"/>
        <v>0</v>
      </c>
      <c r="O157" s="55">
        <f t="shared" si="16"/>
        <v>0</v>
      </c>
      <c r="P157">
        <f t="shared" si="17"/>
      </c>
    </row>
    <row r="158" spans="1:16" ht="15">
      <c r="A158" s="31">
        <v>140</v>
      </c>
      <c r="B158" s="58"/>
      <c r="C158" s="61"/>
      <c r="D158" s="61"/>
      <c r="E158" s="61"/>
      <c r="F158" s="60"/>
      <c r="G158" s="61"/>
      <c r="H158" s="61"/>
      <c r="I158" s="61"/>
      <c r="J158" s="61"/>
      <c r="K158" s="61"/>
      <c r="L158" s="61"/>
      <c r="M158" s="54">
        <f t="shared" si="14"/>
        <v>0</v>
      </c>
      <c r="N158" s="55">
        <f t="shared" si="15"/>
        <v>0</v>
      </c>
      <c r="O158" s="55">
        <f t="shared" si="16"/>
        <v>0</v>
      </c>
      <c r="P158">
        <f t="shared" si="17"/>
      </c>
    </row>
    <row r="159" spans="1:16" ht="15">
      <c r="A159" s="31">
        <v>141</v>
      </c>
      <c r="B159" s="58"/>
      <c r="C159" s="61"/>
      <c r="D159" s="61"/>
      <c r="E159" s="61"/>
      <c r="F159" s="60"/>
      <c r="G159" s="61"/>
      <c r="H159" s="61"/>
      <c r="I159" s="61"/>
      <c r="J159" s="61"/>
      <c r="K159" s="61"/>
      <c r="L159" s="61"/>
      <c r="M159" s="54">
        <f t="shared" si="14"/>
        <v>0</v>
      </c>
      <c r="N159" s="55">
        <f t="shared" si="15"/>
        <v>0</v>
      </c>
      <c r="O159" s="55">
        <f t="shared" si="16"/>
        <v>0</v>
      </c>
      <c r="P159">
        <f t="shared" si="17"/>
      </c>
    </row>
    <row r="160" spans="1:16" ht="15">
      <c r="A160" s="31">
        <v>142</v>
      </c>
      <c r="B160" s="58"/>
      <c r="C160" s="61"/>
      <c r="D160" s="61"/>
      <c r="E160" s="61"/>
      <c r="F160" s="60"/>
      <c r="G160" s="61"/>
      <c r="H160" s="61"/>
      <c r="I160" s="61"/>
      <c r="J160" s="61"/>
      <c r="K160" s="61"/>
      <c r="L160" s="61"/>
      <c r="M160" s="54">
        <f t="shared" si="14"/>
        <v>0</v>
      </c>
      <c r="N160" s="55">
        <f t="shared" si="15"/>
        <v>0</v>
      </c>
      <c r="O160" s="55">
        <f t="shared" si="16"/>
        <v>0</v>
      </c>
      <c r="P160">
        <f t="shared" si="17"/>
      </c>
    </row>
    <row r="161" spans="1:16" ht="15">
      <c r="A161" s="31">
        <v>143</v>
      </c>
      <c r="B161" s="58"/>
      <c r="C161" s="61"/>
      <c r="D161" s="61"/>
      <c r="E161" s="61"/>
      <c r="F161" s="60"/>
      <c r="G161" s="61"/>
      <c r="H161" s="61"/>
      <c r="I161" s="61"/>
      <c r="J161" s="61"/>
      <c r="K161" s="61"/>
      <c r="L161" s="61"/>
      <c r="M161" s="54">
        <f t="shared" si="14"/>
        <v>0</v>
      </c>
      <c r="N161" s="55">
        <f t="shared" si="15"/>
        <v>0</v>
      </c>
      <c r="O161" s="55">
        <f t="shared" si="16"/>
        <v>0</v>
      </c>
      <c r="P161">
        <f t="shared" si="17"/>
      </c>
    </row>
    <row r="162" spans="1:16" ht="15">
      <c r="A162" s="31">
        <v>144</v>
      </c>
      <c r="B162" s="58"/>
      <c r="C162" s="61"/>
      <c r="D162" s="61"/>
      <c r="E162" s="61"/>
      <c r="F162" s="60"/>
      <c r="G162" s="61"/>
      <c r="H162" s="61"/>
      <c r="I162" s="61"/>
      <c r="J162" s="61"/>
      <c r="K162" s="61"/>
      <c r="L162" s="61"/>
      <c r="M162" s="54">
        <f t="shared" si="14"/>
        <v>0</v>
      </c>
      <c r="N162" s="55">
        <f t="shared" si="15"/>
        <v>0</v>
      </c>
      <c r="O162" s="55">
        <f t="shared" si="16"/>
        <v>0</v>
      </c>
      <c r="P162">
        <f t="shared" si="17"/>
      </c>
    </row>
    <row r="163" spans="1:16" ht="15">
      <c r="A163" s="31">
        <v>145</v>
      </c>
      <c r="B163" s="58"/>
      <c r="C163" s="61"/>
      <c r="D163" s="61"/>
      <c r="E163" s="61"/>
      <c r="F163" s="60"/>
      <c r="G163" s="61"/>
      <c r="H163" s="61"/>
      <c r="I163" s="61"/>
      <c r="J163" s="61"/>
      <c r="K163" s="61"/>
      <c r="L163" s="61"/>
      <c r="M163" s="54">
        <f t="shared" si="14"/>
        <v>0</v>
      </c>
      <c r="N163" s="55">
        <f t="shared" si="15"/>
        <v>0</v>
      </c>
      <c r="O163" s="55">
        <f t="shared" si="16"/>
        <v>0</v>
      </c>
      <c r="P163">
        <f t="shared" si="17"/>
      </c>
    </row>
    <row r="164" spans="1:16" ht="15">
      <c r="A164" s="31">
        <v>146</v>
      </c>
      <c r="B164" s="58"/>
      <c r="C164" s="61"/>
      <c r="D164" s="61"/>
      <c r="E164" s="61"/>
      <c r="F164" s="60"/>
      <c r="G164" s="61"/>
      <c r="H164" s="61"/>
      <c r="I164" s="61"/>
      <c r="J164" s="61"/>
      <c r="K164" s="61"/>
      <c r="L164" s="61"/>
      <c r="M164" s="54">
        <f t="shared" si="14"/>
        <v>0</v>
      </c>
      <c r="N164" s="55">
        <f t="shared" si="15"/>
        <v>0</v>
      </c>
      <c r="O164" s="55">
        <f t="shared" si="16"/>
        <v>0</v>
      </c>
      <c r="P164">
        <f t="shared" si="17"/>
      </c>
    </row>
    <row r="165" spans="1:16" ht="15">
      <c r="A165" s="31">
        <v>147</v>
      </c>
      <c r="B165" s="58"/>
      <c r="C165" s="61"/>
      <c r="D165" s="61"/>
      <c r="E165" s="61"/>
      <c r="F165" s="60"/>
      <c r="G165" s="61"/>
      <c r="H165" s="61"/>
      <c r="I165" s="61"/>
      <c r="J165" s="61"/>
      <c r="K165" s="61"/>
      <c r="L165" s="61"/>
      <c r="M165" s="54">
        <f t="shared" si="14"/>
        <v>0</v>
      </c>
      <c r="N165" s="55">
        <f t="shared" si="15"/>
        <v>0</v>
      </c>
      <c r="O165" s="55">
        <f t="shared" si="16"/>
        <v>0</v>
      </c>
      <c r="P165">
        <f t="shared" si="17"/>
      </c>
    </row>
    <row r="166" spans="1:16" ht="15">
      <c r="A166" s="31">
        <v>148</v>
      </c>
      <c r="B166" s="58"/>
      <c r="C166" s="61"/>
      <c r="D166" s="61"/>
      <c r="E166" s="61"/>
      <c r="F166" s="60"/>
      <c r="G166" s="61"/>
      <c r="H166" s="61"/>
      <c r="I166" s="61"/>
      <c r="J166" s="61"/>
      <c r="K166" s="61"/>
      <c r="L166" s="61"/>
      <c r="M166" s="54">
        <f t="shared" si="14"/>
        <v>0</v>
      </c>
      <c r="N166" s="55">
        <f t="shared" si="15"/>
        <v>0</v>
      </c>
      <c r="O166" s="55">
        <f t="shared" si="16"/>
        <v>0</v>
      </c>
      <c r="P166">
        <f t="shared" si="17"/>
      </c>
    </row>
    <row r="167" spans="1:16" ht="15">
      <c r="A167" s="31">
        <v>149</v>
      </c>
      <c r="B167" s="58"/>
      <c r="C167" s="61"/>
      <c r="D167" s="61"/>
      <c r="E167" s="61"/>
      <c r="F167" s="60"/>
      <c r="G167" s="61"/>
      <c r="H167" s="61"/>
      <c r="I167" s="61"/>
      <c r="J167" s="61"/>
      <c r="K167" s="61"/>
      <c r="L167" s="61"/>
      <c r="M167" s="54">
        <f t="shared" si="14"/>
        <v>0</v>
      </c>
      <c r="N167" s="55">
        <f t="shared" si="15"/>
        <v>0</v>
      </c>
      <c r="O167" s="55">
        <f t="shared" si="16"/>
        <v>0</v>
      </c>
      <c r="P167">
        <f t="shared" si="17"/>
      </c>
    </row>
    <row r="168" spans="1:16" ht="15">
      <c r="A168" s="31">
        <v>150</v>
      </c>
      <c r="B168" s="58"/>
      <c r="C168" s="61"/>
      <c r="D168" s="61"/>
      <c r="E168" s="61"/>
      <c r="F168" s="60"/>
      <c r="G168" s="61"/>
      <c r="H168" s="61"/>
      <c r="I168" s="61"/>
      <c r="J168" s="61"/>
      <c r="K168" s="61"/>
      <c r="L168" s="61"/>
      <c r="M168" s="54">
        <f t="shared" si="14"/>
        <v>0</v>
      </c>
      <c r="N168" s="55">
        <f t="shared" si="15"/>
        <v>0</v>
      </c>
      <c r="O168" s="55">
        <f t="shared" si="16"/>
        <v>0</v>
      </c>
      <c r="P168">
        <f t="shared" si="17"/>
      </c>
    </row>
    <row r="169" spans="1:16" ht="15">
      <c r="A169" s="31">
        <v>151</v>
      </c>
      <c r="B169" s="58"/>
      <c r="C169" s="61"/>
      <c r="D169" s="61"/>
      <c r="E169" s="61"/>
      <c r="F169" s="60"/>
      <c r="G169" s="61"/>
      <c r="H169" s="61"/>
      <c r="I169" s="61"/>
      <c r="J169" s="61"/>
      <c r="K169" s="61"/>
      <c r="L169" s="61"/>
      <c r="M169" s="54">
        <f t="shared" si="14"/>
        <v>0</v>
      </c>
      <c r="N169" s="55">
        <f t="shared" si="15"/>
        <v>0</v>
      </c>
      <c r="O169" s="55">
        <f t="shared" si="16"/>
        <v>0</v>
      </c>
      <c r="P169">
        <f t="shared" si="17"/>
      </c>
    </row>
    <row r="170" spans="1:16" ht="15">
      <c r="A170" s="31">
        <v>152</v>
      </c>
      <c r="B170" s="58"/>
      <c r="C170" s="61"/>
      <c r="D170" s="61"/>
      <c r="E170" s="61"/>
      <c r="F170" s="60"/>
      <c r="G170" s="61"/>
      <c r="H170" s="61"/>
      <c r="I170" s="61"/>
      <c r="J170" s="61"/>
      <c r="K170" s="61"/>
      <c r="L170" s="61"/>
      <c r="M170" s="54">
        <f t="shared" si="14"/>
        <v>0</v>
      </c>
      <c r="N170" s="55">
        <f t="shared" si="15"/>
        <v>0</v>
      </c>
      <c r="O170" s="55">
        <f t="shared" si="16"/>
        <v>0</v>
      </c>
      <c r="P170">
        <f t="shared" si="17"/>
      </c>
    </row>
    <row r="171" spans="1:16" ht="15">
      <c r="A171" s="31">
        <v>153</v>
      </c>
      <c r="B171" s="58"/>
      <c r="C171" s="61"/>
      <c r="D171" s="61"/>
      <c r="E171" s="61"/>
      <c r="F171" s="60"/>
      <c r="G171" s="61"/>
      <c r="H171" s="61"/>
      <c r="I171" s="61"/>
      <c r="J171" s="61"/>
      <c r="K171" s="61"/>
      <c r="L171" s="61"/>
      <c r="M171" s="54">
        <f t="shared" si="14"/>
        <v>0</v>
      </c>
      <c r="N171" s="55">
        <f t="shared" si="15"/>
        <v>0</v>
      </c>
      <c r="O171" s="55">
        <f t="shared" si="16"/>
        <v>0</v>
      </c>
      <c r="P171">
        <f t="shared" si="17"/>
      </c>
    </row>
    <row r="172" spans="1:16" ht="15">
      <c r="A172" s="31">
        <v>154</v>
      </c>
      <c r="B172" s="58"/>
      <c r="C172" s="61"/>
      <c r="D172" s="61"/>
      <c r="E172" s="61"/>
      <c r="F172" s="60"/>
      <c r="G172" s="61"/>
      <c r="H172" s="61"/>
      <c r="I172" s="61"/>
      <c r="J172" s="61"/>
      <c r="K172" s="61"/>
      <c r="L172" s="61"/>
      <c r="M172" s="54">
        <f t="shared" si="14"/>
        <v>0</v>
      </c>
      <c r="N172" s="55">
        <f t="shared" si="15"/>
        <v>0</v>
      </c>
      <c r="O172" s="55">
        <f t="shared" si="16"/>
        <v>0</v>
      </c>
      <c r="P172">
        <f t="shared" si="17"/>
      </c>
    </row>
    <row r="173" spans="1:16" ht="15">
      <c r="A173" s="31">
        <v>155</v>
      </c>
      <c r="B173" s="58"/>
      <c r="C173" s="61"/>
      <c r="D173" s="61"/>
      <c r="E173" s="61"/>
      <c r="F173" s="60"/>
      <c r="G173" s="61"/>
      <c r="H173" s="61"/>
      <c r="I173" s="61"/>
      <c r="J173" s="61"/>
      <c r="K173" s="61"/>
      <c r="L173" s="61"/>
      <c r="M173" s="54">
        <f t="shared" si="14"/>
        <v>0</v>
      </c>
      <c r="N173" s="55">
        <f t="shared" si="15"/>
        <v>0</v>
      </c>
      <c r="O173" s="55">
        <f t="shared" si="16"/>
        <v>0</v>
      </c>
      <c r="P173">
        <f t="shared" si="17"/>
      </c>
    </row>
    <row r="174" spans="1:16" ht="15">
      <c r="A174" s="31">
        <v>156</v>
      </c>
      <c r="B174" s="58"/>
      <c r="C174" s="61"/>
      <c r="D174" s="61"/>
      <c r="E174" s="61"/>
      <c r="F174" s="60"/>
      <c r="G174" s="61"/>
      <c r="H174" s="61"/>
      <c r="I174" s="61"/>
      <c r="J174" s="61"/>
      <c r="K174" s="61"/>
      <c r="L174" s="61"/>
      <c r="M174" s="54">
        <f t="shared" si="14"/>
        <v>0</v>
      </c>
      <c r="N174" s="55">
        <f t="shared" si="15"/>
        <v>0</v>
      </c>
      <c r="O174" s="55">
        <f t="shared" si="16"/>
        <v>0</v>
      </c>
      <c r="P174">
        <f t="shared" si="17"/>
      </c>
    </row>
    <row r="175" spans="1:16" ht="15">
      <c r="A175" s="31">
        <v>157</v>
      </c>
      <c r="B175" s="58"/>
      <c r="C175" s="61"/>
      <c r="D175" s="61"/>
      <c r="E175" s="61"/>
      <c r="F175" s="60"/>
      <c r="G175" s="61"/>
      <c r="H175" s="61"/>
      <c r="I175" s="61"/>
      <c r="J175" s="61"/>
      <c r="K175" s="61"/>
      <c r="L175" s="61"/>
      <c r="M175" s="54">
        <f t="shared" si="14"/>
        <v>0</v>
      </c>
      <c r="N175" s="55">
        <f t="shared" si="15"/>
        <v>0</v>
      </c>
      <c r="O175" s="55">
        <f t="shared" si="16"/>
        <v>0</v>
      </c>
      <c r="P175">
        <f t="shared" si="17"/>
      </c>
    </row>
    <row r="176" spans="1:16" ht="15">
      <c r="A176" s="31">
        <v>158</v>
      </c>
      <c r="B176" s="58"/>
      <c r="C176" s="61"/>
      <c r="D176" s="61"/>
      <c r="E176" s="61"/>
      <c r="F176" s="60"/>
      <c r="G176" s="61"/>
      <c r="H176" s="61"/>
      <c r="I176" s="61"/>
      <c r="J176" s="61"/>
      <c r="K176" s="61"/>
      <c r="L176" s="61"/>
      <c r="M176" s="54">
        <f t="shared" si="14"/>
        <v>0</v>
      </c>
      <c r="N176" s="55">
        <f t="shared" si="15"/>
        <v>0</v>
      </c>
      <c r="O176" s="55">
        <f t="shared" si="16"/>
        <v>0</v>
      </c>
      <c r="P176">
        <f t="shared" si="17"/>
      </c>
    </row>
    <row r="177" spans="1:16" ht="15">
      <c r="A177" s="31">
        <v>159</v>
      </c>
      <c r="B177" s="58"/>
      <c r="C177" s="61"/>
      <c r="D177" s="61"/>
      <c r="E177" s="61"/>
      <c r="F177" s="60"/>
      <c r="G177" s="61"/>
      <c r="H177" s="61"/>
      <c r="I177" s="61"/>
      <c r="J177" s="61"/>
      <c r="K177" s="61"/>
      <c r="L177" s="61"/>
      <c r="M177" s="54">
        <f t="shared" si="14"/>
        <v>0</v>
      </c>
      <c r="N177" s="55">
        <f t="shared" si="15"/>
        <v>0</v>
      </c>
      <c r="O177" s="55">
        <f t="shared" si="16"/>
        <v>0</v>
      </c>
      <c r="P177">
        <f t="shared" si="17"/>
      </c>
    </row>
    <row r="178" spans="1:16" ht="15">
      <c r="A178" s="31">
        <v>160</v>
      </c>
      <c r="B178" s="58"/>
      <c r="C178" s="61"/>
      <c r="D178" s="61"/>
      <c r="E178" s="61"/>
      <c r="F178" s="60"/>
      <c r="G178" s="61"/>
      <c r="H178" s="61"/>
      <c r="I178" s="61"/>
      <c r="J178" s="61"/>
      <c r="K178" s="61"/>
      <c r="L178" s="61"/>
      <c r="M178" s="54">
        <f t="shared" si="14"/>
        <v>0</v>
      </c>
      <c r="N178" s="55">
        <f t="shared" si="15"/>
        <v>0</v>
      </c>
      <c r="O178" s="55">
        <f t="shared" si="16"/>
        <v>0</v>
      </c>
      <c r="P178">
        <f t="shared" si="17"/>
      </c>
    </row>
    <row r="179" spans="1:16" ht="15">
      <c r="A179" s="31">
        <v>161</v>
      </c>
      <c r="B179" s="58"/>
      <c r="C179" s="61"/>
      <c r="D179" s="61"/>
      <c r="E179" s="61"/>
      <c r="F179" s="60"/>
      <c r="G179" s="61"/>
      <c r="H179" s="61"/>
      <c r="I179" s="61"/>
      <c r="J179" s="61"/>
      <c r="K179" s="61"/>
      <c r="L179" s="61"/>
      <c r="M179" s="54">
        <f t="shared" si="14"/>
        <v>0</v>
      </c>
      <c r="N179" s="55">
        <f t="shared" si="15"/>
        <v>0</v>
      </c>
      <c r="O179" s="55">
        <f t="shared" si="16"/>
        <v>0</v>
      </c>
      <c r="P179">
        <f t="shared" si="17"/>
      </c>
    </row>
    <row r="180" spans="1:16" ht="15">
      <c r="A180" s="31">
        <v>162</v>
      </c>
      <c r="B180" s="58"/>
      <c r="C180" s="61"/>
      <c r="D180" s="61"/>
      <c r="E180" s="61"/>
      <c r="F180" s="60"/>
      <c r="G180" s="61"/>
      <c r="H180" s="61"/>
      <c r="I180" s="61"/>
      <c r="J180" s="61"/>
      <c r="K180" s="61"/>
      <c r="L180" s="61"/>
      <c r="M180" s="54">
        <f t="shared" si="14"/>
        <v>0</v>
      </c>
      <c r="N180" s="55">
        <f t="shared" si="15"/>
        <v>0</v>
      </c>
      <c r="O180" s="55">
        <f t="shared" si="16"/>
        <v>0</v>
      </c>
      <c r="P180">
        <f t="shared" si="17"/>
      </c>
    </row>
    <row r="181" spans="1:16" ht="15">
      <c r="A181" s="31">
        <v>163</v>
      </c>
      <c r="B181" s="58"/>
      <c r="C181" s="61"/>
      <c r="D181" s="61"/>
      <c r="E181" s="61"/>
      <c r="F181" s="60"/>
      <c r="G181" s="61"/>
      <c r="H181" s="61"/>
      <c r="I181" s="61"/>
      <c r="J181" s="61"/>
      <c r="K181" s="61"/>
      <c r="L181" s="61"/>
      <c r="M181" s="54">
        <f t="shared" si="14"/>
        <v>0</v>
      </c>
      <c r="N181" s="55">
        <f t="shared" si="15"/>
        <v>0</v>
      </c>
      <c r="O181" s="55">
        <f t="shared" si="16"/>
        <v>0</v>
      </c>
      <c r="P181">
        <f t="shared" si="17"/>
      </c>
    </row>
    <row r="182" spans="1:16" ht="15">
      <c r="A182" s="31">
        <v>164</v>
      </c>
      <c r="B182" s="58"/>
      <c r="C182" s="61"/>
      <c r="D182" s="61"/>
      <c r="E182" s="61"/>
      <c r="F182" s="60"/>
      <c r="G182" s="61"/>
      <c r="H182" s="61"/>
      <c r="I182" s="61"/>
      <c r="J182" s="61"/>
      <c r="K182" s="61"/>
      <c r="L182" s="61"/>
      <c r="M182" s="54">
        <f t="shared" si="14"/>
        <v>0</v>
      </c>
      <c r="N182" s="55">
        <f t="shared" si="15"/>
        <v>0</v>
      </c>
      <c r="O182" s="55">
        <f t="shared" si="16"/>
        <v>0</v>
      </c>
      <c r="P182">
        <f t="shared" si="17"/>
      </c>
    </row>
    <row r="183" spans="1:16" ht="15">
      <c r="A183" s="31">
        <v>165</v>
      </c>
      <c r="B183" s="58"/>
      <c r="C183" s="61"/>
      <c r="D183" s="61"/>
      <c r="E183" s="61"/>
      <c r="F183" s="60"/>
      <c r="G183" s="61"/>
      <c r="H183" s="61"/>
      <c r="I183" s="61"/>
      <c r="J183" s="61"/>
      <c r="K183" s="61"/>
      <c r="L183" s="61"/>
      <c r="M183" s="54">
        <f t="shared" si="14"/>
        <v>0</v>
      </c>
      <c r="N183" s="55">
        <f t="shared" si="15"/>
        <v>0</v>
      </c>
      <c r="O183" s="55">
        <f t="shared" si="16"/>
        <v>0</v>
      </c>
      <c r="P183">
        <f t="shared" si="17"/>
      </c>
    </row>
    <row r="184" spans="1:16" ht="15">
      <c r="A184" s="31">
        <v>166</v>
      </c>
      <c r="B184" s="58"/>
      <c r="C184" s="61"/>
      <c r="D184" s="61"/>
      <c r="E184" s="61"/>
      <c r="F184" s="60"/>
      <c r="G184" s="61"/>
      <c r="H184" s="61"/>
      <c r="I184" s="61"/>
      <c r="J184" s="61"/>
      <c r="K184" s="61"/>
      <c r="L184" s="61"/>
      <c r="M184" s="54">
        <f t="shared" si="14"/>
        <v>0</v>
      </c>
      <c r="N184" s="55">
        <f t="shared" si="15"/>
        <v>0</v>
      </c>
      <c r="O184" s="55">
        <f t="shared" si="16"/>
        <v>0</v>
      </c>
      <c r="P184">
        <f t="shared" si="17"/>
      </c>
    </row>
    <row r="185" spans="1:16" ht="15">
      <c r="A185" s="31">
        <v>167</v>
      </c>
      <c r="B185" s="58"/>
      <c r="C185" s="61"/>
      <c r="D185" s="61"/>
      <c r="E185" s="61"/>
      <c r="F185" s="60"/>
      <c r="G185" s="61"/>
      <c r="H185" s="61"/>
      <c r="I185" s="61"/>
      <c r="J185" s="61"/>
      <c r="K185" s="61"/>
      <c r="L185" s="61"/>
      <c r="M185" s="54">
        <f t="shared" si="14"/>
        <v>0</v>
      </c>
      <c r="N185" s="55">
        <f t="shared" si="15"/>
        <v>0</v>
      </c>
      <c r="O185" s="55">
        <f t="shared" si="16"/>
        <v>0</v>
      </c>
      <c r="P185">
        <f t="shared" si="17"/>
      </c>
    </row>
    <row r="186" spans="1:16" ht="15">
      <c r="A186" s="31">
        <v>168</v>
      </c>
      <c r="B186" s="58"/>
      <c r="C186" s="61"/>
      <c r="D186" s="61"/>
      <c r="E186" s="61"/>
      <c r="F186" s="60"/>
      <c r="G186" s="61"/>
      <c r="H186" s="61"/>
      <c r="I186" s="61"/>
      <c r="J186" s="61"/>
      <c r="K186" s="61"/>
      <c r="L186" s="61"/>
      <c r="M186" s="54">
        <f t="shared" si="14"/>
        <v>0</v>
      </c>
      <c r="N186" s="55">
        <f t="shared" si="15"/>
        <v>0</v>
      </c>
      <c r="O186" s="55">
        <f t="shared" si="16"/>
        <v>0</v>
      </c>
      <c r="P186">
        <f t="shared" si="17"/>
      </c>
    </row>
    <row r="187" spans="1:16" ht="15">
      <c r="A187" s="31">
        <v>169</v>
      </c>
      <c r="B187" s="58"/>
      <c r="C187" s="61"/>
      <c r="D187" s="61"/>
      <c r="E187" s="61"/>
      <c r="F187" s="60"/>
      <c r="G187" s="61"/>
      <c r="H187" s="61"/>
      <c r="I187" s="61"/>
      <c r="J187" s="61"/>
      <c r="K187" s="61"/>
      <c r="L187" s="61"/>
      <c r="M187" s="54">
        <f t="shared" si="14"/>
        <v>0</v>
      </c>
      <c r="N187" s="55">
        <f t="shared" si="15"/>
        <v>0</v>
      </c>
      <c r="O187" s="55">
        <f t="shared" si="16"/>
        <v>0</v>
      </c>
      <c r="P187">
        <f t="shared" si="17"/>
      </c>
    </row>
    <row r="188" spans="1:16" ht="15">
      <c r="A188" s="31">
        <v>170</v>
      </c>
      <c r="B188" s="58"/>
      <c r="C188" s="61"/>
      <c r="D188" s="61"/>
      <c r="E188" s="61"/>
      <c r="F188" s="60"/>
      <c r="G188" s="61"/>
      <c r="H188" s="61"/>
      <c r="I188" s="61"/>
      <c r="J188" s="61"/>
      <c r="K188" s="61"/>
      <c r="L188" s="61"/>
      <c r="M188" s="54">
        <f t="shared" si="14"/>
        <v>0</v>
      </c>
      <c r="N188" s="55">
        <f t="shared" si="15"/>
        <v>0</v>
      </c>
      <c r="O188" s="55">
        <f t="shared" si="16"/>
        <v>0</v>
      </c>
      <c r="P188">
        <f t="shared" si="17"/>
      </c>
    </row>
    <row r="189" spans="1:16" ht="15">
      <c r="A189" s="31">
        <v>171</v>
      </c>
      <c r="B189" s="58"/>
      <c r="C189" s="61"/>
      <c r="D189" s="61"/>
      <c r="E189" s="61"/>
      <c r="F189" s="60"/>
      <c r="G189" s="61"/>
      <c r="H189" s="61"/>
      <c r="I189" s="61"/>
      <c r="J189" s="61"/>
      <c r="K189" s="61"/>
      <c r="L189" s="61"/>
      <c r="M189" s="54">
        <f t="shared" si="14"/>
        <v>0</v>
      </c>
      <c r="N189" s="55">
        <f t="shared" si="15"/>
        <v>0</v>
      </c>
      <c r="O189" s="55">
        <f t="shared" si="16"/>
        <v>0</v>
      </c>
      <c r="P189">
        <f t="shared" si="17"/>
      </c>
    </row>
    <row r="190" spans="1:16" ht="15">
      <c r="A190" s="31">
        <v>172</v>
      </c>
      <c r="B190" s="58"/>
      <c r="C190" s="61"/>
      <c r="D190" s="61"/>
      <c r="E190" s="61"/>
      <c r="F190" s="60"/>
      <c r="G190" s="61"/>
      <c r="H190" s="61"/>
      <c r="I190" s="61"/>
      <c r="J190" s="61"/>
      <c r="K190" s="61"/>
      <c r="L190" s="61"/>
      <c r="M190" s="54">
        <f t="shared" si="14"/>
        <v>0</v>
      </c>
      <c r="N190" s="55">
        <f t="shared" si="15"/>
        <v>0</v>
      </c>
      <c r="O190" s="55">
        <f t="shared" si="16"/>
        <v>0</v>
      </c>
      <c r="P190">
        <f t="shared" si="17"/>
      </c>
    </row>
    <row r="191" spans="1:16" ht="15">
      <c r="A191" s="31">
        <v>173</v>
      </c>
      <c r="B191" s="58"/>
      <c r="C191" s="61"/>
      <c r="D191" s="61"/>
      <c r="E191" s="61"/>
      <c r="F191" s="60"/>
      <c r="G191" s="61"/>
      <c r="H191" s="61"/>
      <c r="I191" s="61"/>
      <c r="J191" s="61"/>
      <c r="K191" s="61"/>
      <c r="L191" s="61"/>
      <c r="M191" s="54">
        <f t="shared" si="14"/>
        <v>0</v>
      </c>
      <c r="N191" s="55">
        <f t="shared" si="15"/>
        <v>0</v>
      </c>
      <c r="O191" s="55">
        <f t="shared" si="16"/>
        <v>0</v>
      </c>
      <c r="P191">
        <f t="shared" si="17"/>
      </c>
    </row>
    <row r="192" spans="1:16" ht="15">
      <c r="A192" s="31">
        <v>174</v>
      </c>
      <c r="B192" s="58"/>
      <c r="C192" s="61"/>
      <c r="D192" s="61"/>
      <c r="E192" s="61"/>
      <c r="F192" s="60"/>
      <c r="G192" s="61"/>
      <c r="H192" s="61"/>
      <c r="I192" s="61"/>
      <c r="J192" s="61"/>
      <c r="K192" s="61"/>
      <c r="L192" s="61"/>
      <c r="M192" s="54">
        <f t="shared" si="14"/>
        <v>0</v>
      </c>
      <c r="N192" s="55">
        <f t="shared" si="15"/>
        <v>0</v>
      </c>
      <c r="O192" s="55">
        <f t="shared" si="16"/>
        <v>0</v>
      </c>
      <c r="P192">
        <f t="shared" si="17"/>
      </c>
    </row>
    <row r="193" spans="1:16" ht="15">
      <c r="A193" s="31">
        <v>175</v>
      </c>
      <c r="B193" s="58"/>
      <c r="C193" s="61"/>
      <c r="D193" s="61"/>
      <c r="E193" s="61"/>
      <c r="F193" s="60"/>
      <c r="G193" s="61"/>
      <c r="H193" s="61"/>
      <c r="I193" s="61"/>
      <c r="J193" s="61"/>
      <c r="K193" s="61"/>
      <c r="L193" s="61"/>
      <c r="M193" s="54">
        <f t="shared" si="14"/>
        <v>0</v>
      </c>
      <c r="N193" s="55">
        <f t="shared" si="15"/>
        <v>0</v>
      </c>
      <c r="O193" s="55">
        <f t="shared" si="16"/>
        <v>0</v>
      </c>
      <c r="P193">
        <f t="shared" si="17"/>
      </c>
    </row>
    <row r="194" spans="1:16" ht="15">
      <c r="A194" s="31">
        <v>176</v>
      </c>
      <c r="B194" s="58"/>
      <c r="C194" s="61"/>
      <c r="D194" s="61"/>
      <c r="E194" s="61"/>
      <c r="F194" s="60"/>
      <c r="G194" s="61"/>
      <c r="H194" s="61"/>
      <c r="I194" s="61"/>
      <c r="J194" s="61"/>
      <c r="K194" s="61"/>
      <c r="L194" s="61"/>
      <c r="M194" s="54">
        <f t="shared" si="14"/>
        <v>0</v>
      </c>
      <c r="N194" s="55">
        <f t="shared" si="15"/>
        <v>0</v>
      </c>
      <c r="O194" s="55">
        <f t="shared" si="16"/>
        <v>0</v>
      </c>
      <c r="P194">
        <f t="shared" si="17"/>
      </c>
    </row>
    <row r="195" spans="1:16" ht="15">
      <c r="A195" s="31">
        <v>177</v>
      </c>
      <c r="B195" s="58"/>
      <c r="C195" s="61"/>
      <c r="D195" s="61"/>
      <c r="E195" s="61"/>
      <c r="F195" s="60"/>
      <c r="G195" s="61"/>
      <c r="H195" s="61"/>
      <c r="I195" s="61"/>
      <c r="J195" s="61"/>
      <c r="K195" s="61"/>
      <c r="L195" s="61"/>
      <c r="M195" s="54">
        <f t="shared" si="14"/>
        <v>0</v>
      </c>
      <c r="N195" s="55">
        <f t="shared" si="15"/>
        <v>0</v>
      </c>
      <c r="O195" s="55">
        <f t="shared" si="16"/>
        <v>0</v>
      </c>
      <c r="P195">
        <f t="shared" si="17"/>
      </c>
    </row>
    <row r="196" spans="1:16" ht="15">
      <c r="A196" s="31">
        <v>178</v>
      </c>
      <c r="B196" s="58"/>
      <c r="C196" s="61"/>
      <c r="D196" s="61"/>
      <c r="E196" s="61"/>
      <c r="F196" s="60"/>
      <c r="G196" s="61"/>
      <c r="H196" s="61"/>
      <c r="I196" s="61"/>
      <c r="J196" s="61"/>
      <c r="K196" s="61"/>
      <c r="L196" s="61"/>
      <c r="M196" s="54">
        <f t="shared" si="14"/>
        <v>0</v>
      </c>
      <c r="N196" s="55">
        <f t="shared" si="15"/>
        <v>0</v>
      </c>
      <c r="O196" s="55">
        <f t="shared" si="16"/>
        <v>0</v>
      </c>
      <c r="P196">
        <f t="shared" si="17"/>
      </c>
    </row>
    <row r="197" spans="1:16" ht="15">
      <c r="A197" s="31">
        <v>179</v>
      </c>
      <c r="B197" s="58"/>
      <c r="C197" s="61"/>
      <c r="D197" s="61"/>
      <c r="E197" s="61"/>
      <c r="F197" s="60"/>
      <c r="G197" s="61"/>
      <c r="H197" s="61"/>
      <c r="I197" s="61"/>
      <c r="J197" s="61"/>
      <c r="K197" s="61"/>
      <c r="L197" s="61"/>
      <c r="M197" s="54">
        <f t="shared" si="14"/>
        <v>0</v>
      </c>
      <c r="N197" s="55">
        <f t="shared" si="15"/>
        <v>0</v>
      </c>
      <c r="O197" s="55">
        <f t="shared" si="16"/>
        <v>0</v>
      </c>
      <c r="P197">
        <f t="shared" si="17"/>
      </c>
    </row>
    <row r="198" spans="1:16" ht="15">
      <c r="A198" s="31">
        <v>180</v>
      </c>
      <c r="B198" s="58"/>
      <c r="C198" s="61"/>
      <c r="D198" s="61"/>
      <c r="E198" s="61"/>
      <c r="F198" s="60"/>
      <c r="G198" s="61"/>
      <c r="H198" s="61"/>
      <c r="I198" s="61"/>
      <c r="J198" s="61"/>
      <c r="K198" s="61"/>
      <c r="L198" s="61"/>
      <c r="M198" s="54">
        <f t="shared" si="14"/>
        <v>0</v>
      </c>
      <c r="N198" s="55">
        <f t="shared" si="15"/>
        <v>0</v>
      </c>
      <c r="O198" s="55">
        <f t="shared" si="16"/>
        <v>0</v>
      </c>
      <c r="P198">
        <f t="shared" si="17"/>
      </c>
    </row>
    <row r="199" spans="1:16" ht="15">
      <c r="A199" s="31">
        <v>181</v>
      </c>
      <c r="B199" s="58"/>
      <c r="C199" s="61"/>
      <c r="D199" s="61"/>
      <c r="E199" s="61"/>
      <c r="F199" s="60"/>
      <c r="G199" s="61"/>
      <c r="H199" s="61"/>
      <c r="I199" s="61"/>
      <c r="J199" s="61"/>
      <c r="K199" s="61"/>
      <c r="L199" s="61"/>
      <c r="M199" s="54">
        <f t="shared" si="14"/>
        <v>0</v>
      </c>
      <c r="N199" s="55">
        <f t="shared" si="15"/>
        <v>0</v>
      </c>
      <c r="O199" s="55">
        <f t="shared" si="16"/>
        <v>0</v>
      </c>
      <c r="P199">
        <f t="shared" si="17"/>
      </c>
    </row>
    <row r="200" spans="1:16" ht="15">
      <c r="A200" s="31">
        <v>182</v>
      </c>
      <c r="B200" s="58"/>
      <c r="C200" s="61"/>
      <c r="D200" s="61"/>
      <c r="E200" s="61"/>
      <c r="F200" s="60"/>
      <c r="G200" s="61"/>
      <c r="H200" s="61"/>
      <c r="I200" s="61"/>
      <c r="J200" s="61"/>
      <c r="K200" s="61"/>
      <c r="L200" s="61"/>
      <c r="M200" s="54">
        <f t="shared" si="14"/>
        <v>0</v>
      </c>
      <c r="N200" s="55">
        <f t="shared" si="15"/>
        <v>0</v>
      </c>
      <c r="O200" s="55">
        <f t="shared" si="16"/>
        <v>0</v>
      </c>
      <c r="P200">
        <f t="shared" si="17"/>
      </c>
    </row>
    <row r="201" spans="1:16" ht="15">
      <c r="A201" s="31">
        <v>183</v>
      </c>
      <c r="B201" s="58"/>
      <c r="C201" s="61"/>
      <c r="D201" s="61"/>
      <c r="E201" s="61"/>
      <c r="F201" s="60"/>
      <c r="G201" s="61"/>
      <c r="H201" s="61"/>
      <c r="I201" s="61"/>
      <c r="J201" s="61"/>
      <c r="K201" s="61"/>
      <c r="L201" s="61"/>
      <c r="M201" s="54">
        <f t="shared" si="14"/>
        <v>0</v>
      </c>
      <c r="N201" s="55">
        <f t="shared" si="15"/>
        <v>0</v>
      </c>
      <c r="O201" s="55">
        <f t="shared" si="16"/>
        <v>0</v>
      </c>
      <c r="P201">
        <f t="shared" si="17"/>
      </c>
    </row>
    <row r="202" spans="1:16" ht="15">
      <c r="A202" s="31">
        <v>184</v>
      </c>
      <c r="B202" s="58"/>
      <c r="C202" s="61"/>
      <c r="D202" s="61"/>
      <c r="E202" s="61"/>
      <c r="F202" s="60"/>
      <c r="G202" s="61"/>
      <c r="H202" s="61"/>
      <c r="I202" s="61"/>
      <c r="J202" s="61"/>
      <c r="K202" s="61"/>
      <c r="L202" s="61"/>
      <c r="M202" s="54">
        <f t="shared" si="14"/>
        <v>0</v>
      </c>
      <c r="N202" s="55">
        <f t="shared" si="15"/>
        <v>0</v>
      </c>
      <c r="O202" s="55">
        <f t="shared" si="16"/>
        <v>0</v>
      </c>
      <c r="P202">
        <f t="shared" si="17"/>
      </c>
    </row>
    <row r="203" spans="1:16" ht="15">
      <c r="A203" s="31">
        <v>185</v>
      </c>
      <c r="B203" s="58"/>
      <c r="C203" s="61"/>
      <c r="D203" s="61"/>
      <c r="E203" s="61"/>
      <c r="F203" s="60"/>
      <c r="G203" s="61"/>
      <c r="H203" s="61"/>
      <c r="I203" s="61"/>
      <c r="J203" s="61"/>
      <c r="K203" s="61"/>
      <c r="L203" s="61"/>
      <c r="M203" s="54">
        <f t="shared" si="14"/>
        <v>0</v>
      </c>
      <c r="N203" s="55">
        <f t="shared" si="15"/>
        <v>0</v>
      </c>
      <c r="O203" s="55">
        <f t="shared" si="16"/>
        <v>0</v>
      </c>
      <c r="P203">
        <f t="shared" si="17"/>
      </c>
    </row>
    <row r="204" spans="1:16" ht="15">
      <c r="A204" s="31">
        <v>186</v>
      </c>
      <c r="B204" s="58"/>
      <c r="C204" s="61"/>
      <c r="D204" s="61"/>
      <c r="E204" s="61"/>
      <c r="F204" s="60"/>
      <c r="G204" s="61"/>
      <c r="H204" s="61"/>
      <c r="I204" s="61"/>
      <c r="J204" s="61"/>
      <c r="K204" s="61"/>
      <c r="L204" s="61"/>
      <c r="M204" s="54">
        <f t="shared" si="14"/>
        <v>0</v>
      </c>
      <c r="N204" s="55">
        <f t="shared" si="15"/>
        <v>0</v>
      </c>
      <c r="O204" s="55">
        <f t="shared" si="16"/>
        <v>0</v>
      </c>
      <c r="P204">
        <f t="shared" si="17"/>
      </c>
    </row>
    <row r="205" spans="1:16" ht="15">
      <c r="A205" s="31">
        <v>187</v>
      </c>
      <c r="B205" s="58"/>
      <c r="C205" s="61"/>
      <c r="D205" s="61"/>
      <c r="E205" s="61"/>
      <c r="F205" s="60"/>
      <c r="G205" s="61"/>
      <c r="H205" s="61"/>
      <c r="I205" s="61"/>
      <c r="J205" s="61"/>
      <c r="K205" s="61"/>
      <c r="L205" s="61"/>
      <c r="M205" s="54">
        <f t="shared" si="14"/>
        <v>0</v>
      </c>
      <c r="N205" s="55">
        <f t="shared" si="15"/>
        <v>0</v>
      </c>
      <c r="O205" s="55">
        <f t="shared" si="16"/>
        <v>0</v>
      </c>
      <c r="P205">
        <f t="shared" si="17"/>
      </c>
    </row>
    <row r="206" spans="1:16" ht="15">
      <c r="A206" s="31">
        <v>188</v>
      </c>
      <c r="B206" s="58"/>
      <c r="C206" s="61"/>
      <c r="D206" s="61"/>
      <c r="E206" s="61"/>
      <c r="F206" s="60"/>
      <c r="G206" s="61"/>
      <c r="H206" s="61"/>
      <c r="I206" s="61"/>
      <c r="J206" s="61"/>
      <c r="K206" s="61"/>
      <c r="L206" s="61"/>
      <c r="M206" s="54">
        <f t="shared" si="14"/>
        <v>0</v>
      </c>
      <c r="N206" s="55">
        <f t="shared" si="15"/>
        <v>0</v>
      </c>
      <c r="O206" s="55">
        <f t="shared" si="16"/>
        <v>0</v>
      </c>
      <c r="P206">
        <f t="shared" si="17"/>
      </c>
    </row>
    <row r="207" spans="1:16" ht="15">
      <c r="A207" s="31">
        <v>189</v>
      </c>
      <c r="B207" s="58"/>
      <c r="C207" s="61"/>
      <c r="D207" s="61"/>
      <c r="E207" s="61"/>
      <c r="F207" s="60"/>
      <c r="G207" s="61"/>
      <c r="H207" s="61"/>
      <c r="I207" s="61"/>
      <c r="J207" s="61"/>
      <c r="K207" s="61"/>
      <c r="L207" s="61"/>
      <c r="M207" s="54">
        <f t="shared" si="14"/>
        <v>0</v>
      </c>
      <c r="N207" s="55">
        <f t="shared" si="15"/>
        <v>0</v>
      </c>
      <c r="O207" s="55">
        <f t="shared" si="16"/>
        <v>0</v>
      </c>
      <c r="P207">
        <f t="shared" si="17"/>
      </c>
    </row>
    <row r="208" spans="1:16" ht="15">
      <c r="A208" s="31">
        <v>190</v>
      </c>
      <c r="B208" s="58"/>
      <c r="C208" s="61"/>
      <c r="D208" s="61"/>
      <c r="E208" s="61"/>
      <c r="F208" s="60"/>
      <c r="G208" s="61"/>
      <c r="H208" s="61"/>
      <c r="I208" s="61"/>
      <c r="J208" s="61"/>
      <c r="K208" s="61"/>
      <c r="L208" s="61"/>
      <c r="M208" s="54">
        <f t="shared" si="14"/>
        <v>0</v>
      </c>
      <c r="N208" s="55">
        <f t="shared" si="15"/>
        <v>0</v>
      </c>
      <c r="O208" s="55">
        <f t="shared" si="16"/>
        <v>0</v>
      </c>
      <c r="P208">
        <f t="shared" si="17"/>
      </c>
    </row>
    <row r="209" spans="1:16" ht="15">
      <c r="A209" s="31">
        <v>191</v>
      </c>
      <c r="B209" s="58"/>
      <c r="C209" s="61"/>
      <c r="D209" s="61"/>
      <c r="E209" s="61"/>
      <c r="F209" s="60"/>
      <c r="G209" s="61"/>
      <c r="H209" s="61"/>
      <c r="I209" s="61"/>
      <c r="J209" s="61"/>
      <c r="K209" s="61"/>
      <c r="L209" s="61"/>
      <c r="M209" s="54">
        <f t="shared" si="14"/>
        <v>0</v>
      </c>
      <c r="N209" s="55">
        <f t="shared" si="15"/>
        <v>0</v>
      </c>
      <c r="O209" s="55">
        <f t="shared" si="16"/>
        <v>0</v>
      </c>
      <c r="P209">
        <f t="shared" si="17"/>
      </c>
    </row>
    <row r="210" spans="1:16" ht="15">
      <c r="A210" s="31">
        <v>192</v>
      </c>
      <c r="B210" s="58"/>
      <c r="C210" s="61"/>
      <c r="D210" s="61"/>
      <c r="E210" s="61"/>
      <c r="F210" s="60"/>
      <c r="G210" s="61"/>
      <c r="H210" s="61"/>
      <c r="I210" s="61"/>
      <c r="J210" s="61"/>
      <c r="K210" s="61"/>
      <c r="L210" s="61"/>
      <c r="M210" s="54">
        <f t="shared" si="14"/>
        <v>0</v>
      </c>
      <c r="N210" s="55">
        <f t="shared" si="15"/>
        <v>0</v>
      </c>
      <c r="O210" s="55">
        <f t="shared" si="16"/>
        <v>0</v>
      </c>
      <c r="P210">
        <f t="shared" si="17"/>
      </c>
    </row>
    <row r="211" spans="1:16" ht="15">
      <c r="A211" s="31">
        <v>193</v>
      </c>
      <c r="B211" s="58"/>
      <c r="C211" s="61"/>
      <c r="D211" s="61"/>
      <c r="E211" s="61"/>
      <c r="F211" s="60"/>
      <c r="G211" s="61"/>
      <c r="H211" s="61"/>
      <c r="I211" s="61"/>
      <c r="J211" s="61"/>
      <c r="K211" s="61"/>
      <c r="L211" s="61"/>
      <c r="M211" s="54">
        <f t="shared" si="14"/>
        <v>0</v>
      </c>
      <c r="N211" s="55">
        <f t="shared" si="15"/>
        <v>0</v>
      </c>
      <c r="O211" s="55">
        <f t="shared" si="16"/>
        <v>0</v>
      </c>
      <c r="P211">
        <f t="shared" si="17"/>
      </c>
    </row>
    <row r="212" spans="1:16" ht="15">
      <c r="A212" s="31">
        <v>194</v>
      </c>
      <c r="B212" s="58"/>
      <c r="C212" s="61"/>
      <c r="D212" s="61"/>
      <c r="E212" s="61"/>
      <c r="F212" s="60"/>
      <c r="G212" s="61"/>
      <c r="H212" s="61"/>
      <c r="I212" s="61"/>
      <c r="J212" s="61"/>
      <c r="K212" s="61"/>
      <c r="L212" s="61"/>
      <c r="M212" s="54">
        <f aca="true" t="shared" si="18" ref="M212:M275">IF((F212-L212)=0,0,(G212+H212+I212)/(F212-L212)*100)</f>
        <v>0</v>
      </c>
      <c r="N212" s="55">
        <f aca="true" t="shared" si="19" ref="N212:N275">IF((F212-L212)=0,0,(G212+H212)/(F212-L212)*100)</f>
        <v>0</v>
      </c>
      <c r="O212" s="55">
        <f aca="true" t="shared" si="20" ref="O212:O275">IF((F212-L212)=0,0,(5*G212+4*H212+3*I212+2*(J212+K212))/(F212-L212))</f>
        <v>0</v>
      </c>
      <c r="P212">
        <f aca="true" t="shared" si="21" ref="P212:P275">TRIM(B212)</f>
      </c>
    </row>
    <row r="213" spans="1:16" ht="15">
      <c r="A213" s="31">
        <v>195</v>
      </c>
      <c r="B213" s="58"/>
      <c r="C213" s="61"/>
      <c r="D213" s="61"/>
      <c r="E213" s="61"/>
      <c r="F213" s="60"/>
      <c r="G213" s="61"/>
      <c r="H213" s="61"/>
      <c r="I213" s="61"/>
      <c r="J213" s="61"/>
      <c r="K213" s="61"/>
      <c r="L213" s="61"/>
      <c r="M213" s="54">
        <f t="shared" si="18"/>
        <v>0</v>
      </c>
      <c r="N213" s="55">
        <f t="shared" si="19"/>
        <v>0</v>
      </c>
      <c r="O213" s="55">
        <f t="shared" si="20"/>
        <v>0</v>
      </c>
      <c r="P213">
        <f t="shared" si="21"/>
      </c>
    </row>
    <row r="214" spans="1:16" ht="15">
      <c r="A214" s="31">
        <v>196</v>
      </c>
      <c r="B214" s="58"/>
      <c r="C214" s="61"/>
      <c r="D214" s="61"/>
      <c r="E214" s="61"/>
      <c r="F214" s="60"/>
      <c r="G214" s="61"/>
      <c r="H214" s="61"/>
      <c r="I214" s="61"/>
      <c r="J214" s="61"/>
      <c r="K214" s="61"/>
      <c r="L214" s="61"/>
      <c r="M214" s="54">
        <f t="shared" si="18"/>
        <v>0</v>
      </c>
      <c r="N214" s="55">
        <f t="shared" si="19"/>
        <v>0</v>
      </c>
      <c r="O214" s="55">
        <f t="shared" si="20"/>
        <v>0</v>
      </c>
      <c r="P214">
        <f t="shared" si="21"/>
      </c>
    </row>
    <row r="215" spans="1:16" ht="15">
      <c r="A215" s="31">
        <v>197</v>
      </c>
      <c r="B215" s="58"/>
      <c r="C215" s="61"/>
      <c r="D215" s="61"/>
      <c r="E215" s="61"/>
      <c r="F215" s="60"/>
      <c r="G215" s="61"/>
      <c r="H215" s="61"/>
      <c r="I215" s="61"/>
      <c r="J215" s="61"/>
      <c r="K215" s="61"/>
      <c r="L215" s="61"/>
      <c r="M215" s="54">
        <f t="shared" si="18"/>
        <v>0</v>
      </c>
      <c r="N215" s="55">
        <f t="shared" si="19"/>
        <v>0</v>
      </c>
      <c r="O215" s="55">
        <f t="shared" si="20"/>
        <v>0</v>
      </c>
      <c r="P215">
        <f t="shared" si="21"/>
      </c>
    </row>
    <row r="216" spans="1:16" ht="15">
      <c r="A216" s="31">
        <v>198</v>
      </c>
      <c r="B216" s="58"/>
      <c r="C216" s="61"/>
      <c r="D216" s="61"/>
      <c r="E216" s="61"/>
      <c r="F216" s="60"/>
      <c r="G216" s="61"/>
      <c r="H216" s="61"/>
      <c r="I216" s="61"/>
      <c r="J216" s="61"/>
      <c r="K216" s="61"/>
      <c r="L216" s="61"/>
      <c r="M216" s="54">
        <f t="shared" si="18"/>
        <v>0</v>
      </c>
      <c r="N216" s="55">
        <f t="shared" si="19"/>
        <v>0</v>
      </c>
      <c r="O216" s="55">
        <f t="shared" si="20"/>
        <v>0</v>
      </c>
      <c r="P216">
        <f t="shared" si="21"/>
      </c>
    </row>
    <row r="217" spans="1:16" ht="15">
      <c r="A217" s="31">
        <v>199</v>
      </c>
      <c r="B217" s="58"/>
      <c r="C217" s="61"/>
      <c r="D217" s="61"/>
      <c r="E217" s="61"/>
      <c r="F217" s="60"/>
      <c r="G217" s="61"/>
      <c r="H217" s="61"/>
      <c r="I217" s="61"/>
      <c r="J217" s="61"/>
      <c r="K217" s="61"/>
      <c r="L217" s="61"/>
      <c r="M217" s="54">
        <f t="shared" si="18"/>
        <v>0</v>
      </c>
      <c r="N217" s="55">
        <f t="shared" si="19"/>
        <v>0</v>
      </c>
      <c r="O217" s="55">
        <f t="shared" si="20"/>
        <v>0</v>
      </c>
      <c r="P217">
        <f t="shared" si="21"/>
      </c>
    </row>
    <row r="218" spans="1:16" ht="15">
      <c r="A218" s="31">
        <v>200</v>
      </c>
      <c r="B218" s="58"/>
      <c r="C218" s="61"/>
      <c r="D218" s="61"/>
      <c r="E218" s="61"/>
      <c r="F218" s="60"/>
      <c r="G218" s="61"/>
      <c r="H218" s="61"/>
      <c r="I218" s="61"/>
      <c r="J218" s="61"/>
      <c r="K218" s="61"/>
      <c r="L218" s="61"/>
      <c r="M218" s="54">
        <f t="shared" si="18"/>
        <v>0</v>
      </c>
      <c r="N218" s="55">
        <f t="shared" si="19"/>
        <v>0</v>
      </c>
      <c r="O218" s="55">
        <f t="shared" si="20"/>
        <v>0</v>
      </c>
      <c r="P218">
        <f t="shared" si="21"/>
      </c>
    </row>
    <row r="219" spans="1:16" ht="15">
      <c r="A219" s="31">
        <v>201</v>
      </c>
      <c r="B219" s="58"/>
      <c r="C219" s="61"/>
      <c r="D219" s="61"/>
      <c r="E219" s="61"/>
      <c r="F219" s="60"/>
      <c r="G219" s="61"/>
      <c r="H219" s="61"/>
      <c r="I219" s="61"/>
      <c r="J219" s="61"/>
      <c r="K219" s="61"/>
      <c r="L219" s="61"/>
      <c r="M219" s="54">
        <f t="shared" si="18"/>
        <v>0</v>
      </c>
      <c r="N219" s="55">
        <f t="shared" si="19"/>
        <v>0</v>
      </c>
      <c r="O219" s="55">
        <f t="shared" si="20"/>
        <v>0</v>
      </c>
      <c r="P219">
        <f t="shared" si="21"/>
      </c>
    </row>
    <row r="220" spans="1:16" ht="15">
      <c r="A220" s="31">
        <v>202</v>
      </c>
      <c r="B220" s="58"/>
      <c r="C220" s="61"/>
      <c r="D220" s="61"/>
      <c r="E220" s="61"/>
      <c r="F220" s="60"/>
      <c r="G220" s="61"/>
      <c r="H220" s="61"/>
      <c r="I220" s="61"/>
      <c r="J220" s="61"/>
      <c r="K220" s="61"/>
      <c r="L220" s="61"/>
      <c r="M220" s="54">
        <f t="shared" si="18"/>
        <v>0</v>
      </c>
      <c r="N220" s="55">
        <f t="shared" si="19"/>
        <v>0</v>
      </c>
      <c r="O220" s="55">
        <f t="shared" si="20"/>
        <v>0</v>
      </c>
      <c r="P220">
        <f t="shared" si="21"/>
      </c>
    </row>
    <row r="221" spans="1:16" ht="15">
      <c r="A221" s="31">
        <v>203</v>
      </c>
      <c r="B221" s="58"/>
      <c r="C221" s="61"/>
      <c r="D221" s="61"/>
      <c r="E221" s="61"/>
      <c r="F221" s="60"/>
      <c r="G221" s="61"/>
      <c r="H221" s="61"/>
      <c r="I221" s="61"/>
      <c r="J221" s="61"/>
      <c r="K221" s="61"/>
      <c r="L221" s="61"/>
      <c r="M221" s="54">
        <f t="shared" si="18"/>
        <v>0</v>
      </c>
      <c r="N221" s="55">
        <f t="shared" si="19"/>
        <v>0</v>
      </c>
      <c r="O221" s="55">
        <f t="shared" si="20"/>
        <v>0</v>
      </c>
      <c r="P221">
        <f t="shared" si="21"/>
      </c>
    </row>
    <row r="222" spans="1:16" ht="15">
      <c r="A222" s="31">
        <v>204</v>
      </c>
      <c r="B222" s="58"/>
      <c r="C222" s="61"/>
      <c r="D222" s="61"/>
      <c r="E222" s="61"/>
      <c r="F222" s="60"/>
      <c r="G222" s="61"/>
      <c r="H222" s="61"/>
      <c r="I222" s="61"/>
      <c r="J222" s="61"/>
      <c r="K222" s="61"/>
      <c r="L222" s="61"/>
      <c r="M222" s="54">
        <f t="shared" si="18"/>
        <v>0</v>
      </c>
      <c r="N222" s="55">
        <f t="shared" si="19"/>
        <v>0</v>
      </c>
      <c r="O222" s="55">
        <f t="shared" si="20"/>
        <v>0</v>
      </c>
      <c r="P222">
        <f t="shared" si="21"/>
      </c>
    </row>
    <row r="223" spans="1:16" ht="15">
      <c r="A223" s="31">
        <v>205</v>
      </c>
      <c r="B223" s="58"/>
      <c r="C223" s="61"/>
      <c r="D223" s="61"/>
      <c r="E223" s="61"/>
      <c r="F223" s="60"/>
      <c r="G223" s="61"/>
      <c r="H223" s="61"/>
      <c r="I223" s="61"/>
      <c r="J223" s="61"/>
      <c r="K223" s="61"/>
      <c r="L223" s="61"/>
      <c r="M223" s="54">
        <f t="shared" si="18"/>
        <v>0</v>
      </c>
      <c r="N223" s="55">
        <f t="shared" si="19"/>
        <v>0</v>
      </c>
      <c r="O223" s="55">
        <f t="shared" si="20"/>
        <v>0</v>
      </c>
      <c r="P223">
        <f t="shared" si="21"/>
      </c>
    </row>
    <row r="224" spans="1:16" ht="15">
      <c r="A224" s="31">
        <v>206</v>
      </c>
      <c r="B224" s="58"/>
      <c r="C224" s="61"/>
      <c r="D224" s="61"/>
      <c r="E224" s="61"/>
      <c r="F224" s="60"/>
      <c r="G224" s="61"/>
      <c r="H224" s="61"/>
      <c r="I224" s="61"/>
      <c r="J224" s="61"/>
      <c r="K224" s="61"/>
      <c r="L224" s="61"/>
      <c r="M224" s="54">
        <f t="shared" si="18"/>
        <v>0</v>
      </c>
      <c r="N224" s="55">
        <f t="shared" si="19"/>
        <v>0</v>
      </c>
      <c r="O224" s="55">
        <f t="shared" si="20"/>
        <v>0</v>
      </c>
      <c r="P224">
        <f t="shared" si="21"/>
      </c>
    </row>
    <row r="225" spans="1:16" ht="15">
      <c r="A225" s="31">
        <v>207</v>
      </c>
      <c r="B225" s="58"/>
      <c r="C225" s="61"/>
      <c r="D225" s="61"/>
      <c r="E225" s="61"/>
      <c r="F225" s="60"/>
      <c r="G225" s="61"/>
      <c r="H225" s="61"/>
      <c r="I225" s="61"/>
      <c r="J225" s="61"/>
      <c r="K225" s="61"/>
      <c r="L225" s="61"/>
      <c r="M225" s="54">
        <f t="shared" si="18"/>
        <v>0</v>
      </c>
      <c r="N225" s="55">
        <f t="shared" si="19"/>
        <v>0</v>
      </c>
      <c r="O225" s="55">
        <f t="shared" si="20"/>
        <v>0</v>
      </c>
      <c r="P225">
        <f t="shared" si="21"/>
      </c>
    </row>
    <row r="226" spans="1:16" ht="15">
      <c r="A226" s="31">
        <v>208</v>
      </c>
      <c r="B226" s="58"/>
      <c r="C226" s="61"/>
      <c r="D226" s="61"/>
      <c r="E226" s="61"/>
      <c r="F226" s="60"/>
      <c r="G226" s="61"/>
      <c r="H226" s="61"/>
      <c r="I226" s="61"/>
      <c r="J226" s="61"/>
      <c r="K226" s="61"/>
      <c r="L226" s="61"/>
      <c r="M226" s="54">
        <f t="shared" si="18"/>
        <v>0</v>
      </c>
      <c r="N226" s="55">
        <f t="shared" si="19"/>
        <v>0</v>
      </c>
      <c r="O226" s="55">
        <f t="shared" si="20"/>
        <v>0</v>
      </c>
      <c r="P226">
        <f t="shared" si="21"/>
      </c>
    </row>
    <row r="227" spans="1:16" ht="15">
      <c r="A227" s="31">
        <v>209</v>
      </c>
      <c r="B227" s="58"/>
      <c r="C227" s="61"/>
      <c r="D227" s="61"/>
      <c r="E227" s="61"/>
      <c r="F227" s="60"/>
      <c r="G227" s="61"/>
      <c r="H227" s="61"/>
      <c r="I227" s="61"/>
      <c r="J227" s="61"/>
      <c r="K227" s="61"/>
      <c r="L227" s="61"/>
      <c r="M227" s="54">
        <f t="shared" si="18"/>
        <v>0</v>
      </c>
      <c r="N227" s="55">
        <f t="shared" si="19"/>
        <v>0</v>
      </c>
      <c r="O227" s="55">
        <f t="shared" si="20"/>
        <v>0</v>
      </c>
      <c r="P227">
        <f t="shared" si="21"/>
      </c>
    </row>
    <row r="228" spans="1:16" ht="15">
      <c r="A228" s="31">
        <v>210</v>
      </c>
      <c r="B228" s="58"/>
      <c r="C228" s="61"/>
      <c r="D228" s="61"/>
      <c r="E228" s="61"/>
      <c r="F228" s="60"/>
      <c r="G228" s="61"/>
      <c r="H228" s="61"/>
      <c r="I228" s="61"/>
      <c r="J228" s="61"/>
      <c r="K228" s="61"/>
      <c r="L228" s="61"/>
      <c r="M228" s="54">
        <f t="shared" si="18"/>
        <v>0</v>
      </c>
      <c r="N228" s="55">
        <f t="shared" si="19"/>
        <v>0</v>
      </c>
      <c r="O228" s="55">
        <f t="shared" si="20"/>
        <v>0</v>
      </c>
      <c r="P228">
        <f t="shared" si="21"/>
      </c>
    </row>
    <row r="229" spans="1:16" ht="15">
      <c r="A229" s="31">
        <v>211</v>
      </c>
      <c r="B229" s="58"/>
      <c r="C229" s="61"/>
      <c r="D229" s="61"/>
      <c r="E229" s="61"/>
      <c r="F229" s="60"/>
      <c r="G229" s="61"/>
      <c r="H229" s="61"/>
      <c r="I229" s="61"/>
      <c r="J229" s="61"/>
      <c r="K229" s="61"/>
      <c r="L229" s="61"/>
      <c r="M229" s="54">
        <f t="shared" si="18"/>
        <v>0</v>
      </c>
      <c r="N229" s="55">
        <f t="shared" si="19"/>
        <v>0</v>
      </c>
      <c r="O229" s="55">
        <f t="shared" si="20"/>
        <v>0</v>
      </c>
      <c r="P229">
        <f t="shared" si="21"/>
      </c>
    </row>
    <row r="230" spans="1:16" ht="15">
      <c r="A230" s="31">
        <v>212</v>
      </c>
      <c r="B230" s="58"/>
      <c r="C230" s="61"/>
      <c r="D230" s="61"/>
      <c r="E230" s="61"/>
      <c r="F230" s="60"/>
      <c r="G230" s="61"/>
      <c r="H230" s="61"/>
      <c r="I230" s="61"/>
      <c r="J230" s="61"/>
      <c r="K230" s="61"/>
      <c r="L230" s="61"/>
      <c r="M230" s="54">
        <f t="shared" si="18"/>
        <v>0</v>
      </c>
      <c r="N230" s="55">
        <f t="shared" si="19"/>
        <v>0</v>
      </c>
      <c r="O230" s="55">
        <f t="shared" si="20"/>
        <v>0</v>
      </c>
      <c r="P230">
        <f t="shared" si="21"/>
      </c>
    </row>
    <row r="231" spans="1:16" ht="15">
      <c r="A231" s="31">
        <v>213</v>
      </c>
      <c r="B231" s="58"/>
      <c r="C231" s="61"/>
      <c r="D231" s="61"/>
      <c r="E231" s="61"/>
      <c r="F231" s="60"/>
      <c r="G231" s="61"/>
      <c r="H231" s="61"/>
      <c r="I231" s="61"/>
      <c r="J231" s="61"/>
      <c r="K231" s="61"/>
      <c r="L231" s="61"/>
      <c r="M231" s="54">
        <f t="shared" si="18"/>
        <v>0</v>
      </c>
      <c r="N231" s="55">
        <f t="shared" si="19"/>
        <v>0</v>
      </c>
      <c r="O231" s="55">
        <f t="shared" si="20"/>
        <v>0</v>
      </c>
      <c r="P231">
        <f t="shared" si="21"/>
      </c>
    </row>
    <row r="232" spans="1:16" ht="15">
      <c r="A232" s="31">
        <v>214</v>
      </c>
      <c r="B232" s="58"/>
      <c r="C232" s="61"/>
      <c r="D232" s="61"/>
      <c r="E232" s="61"/>
      <c r="F232" s="60"/>
      <c r="G232" s="61"/>
      <c r="H232" s="61"/>
      <c r="I232" s="61"/>
      <c r="J232" s="61"/>
      <c r="K232" s="61"/>
      <c r="L232" s="61"/>
      <c r="M232" s="54">
        <f t="shared" si="18"/>
        <v>0</v>
      </c>
      <c r="N232" s="55">
        <f t="shared" si="19"/>
        <v>0</v>
      </c>
      <c r="O232" s="55">
        <f t="shared" si="20"/>
        <v>0</v>
      </c>
      <c r="P232">
        <f t="shared" si="21"/>
      </c>
    </row>
    <row r="233" spans="1:16" ht="15">
      <c r="A233" s="31">
        <v>215</v>
      </c>
      <c r="B233" s="58"/>
      <c r="C233" s="61"/>
      <c r="D233" s="61"/>
      <c r="E233" s="61"/>
      <c r="F233" s="60"/>
      <c r="G233" s="61"/>
      <c r="H233" s="61"/>
      <c r="I233" s="61"/>
      <c r="J233" s="61"/>
      <c r="K233" s="61"/>
      <c r="L233" s="61"/>
      <c r="M233" s="54">
        <f t="shared" si="18"/>
        <v>0</v>
      </c>
      <c r="N233" s="55">
        <f t="shared" si="19"/>
        <v>0</v>
      </c>
      <c r="O233" s="55">
        <f t="shared" si="20"/>
        <v>0</v>
      </c>
      <c r="P233">
        <f t="shared" si="21"/>
      </c>
    </row>
    <row r="234" spans="1:16" ht="15">
      <c r="A234" s="31">
        <v>216</v>
      </c>
      <c r="B234" s="58"/>
      <c r="C234" s="61"/>
      <c r="D234" s="61"/>
      <c r="E234" s="61"/>
      <c r="F234" s="60"/>
      <c r="G234" s="61"/>
      <c r="H234" s="61"/>
      <c r="I234" s="61"/>
      <c r="J234" s="61"/>
      <c r="K234" s="61"/>
      <c r="L234" s="61"/>
      <c r="M234" s="54">
        <f t="shared" si="18"/>
        <v>0</v>
      </c>
      <c r="N234" s="55">
        <f t="shared" si="19"/>
        <v>0</v>
      </c>
      <c r="O234" s="55">
        <f t="shared" si="20"/>
        <v>0</v>
      </c>
      <c r="P234">
        <f t="shared" si="21"/>
      </c>
    </row>
    <row r="235" spans="1:16" ht="15">
      <c r="A235" s="31">
        <v>217</v>
      </c>
      <c r="B235" s="58"/>
      <c r="C235" s="61"/>
      <c r="D235" s="61"/>
      <c r="E235" s="61"/>
      <c r="F235" s="60"/>
      <c r="G235" s="61"/>
      <c r="H235" s="61"/>
      <c r="I235" s="61"/>
      <c r="J235" s="61"/>
      <c r="K235" s="61"/>
      <c r="L235" s="61"/>
      <c r="M235" s="54">
        <f t="shared" si="18"/>
        <v>0</v>
      </c>
      <c r="N235" s="55">
        <f t="shared" si="19"/>
        <v>0</v>
      </c>
      <c r="O235" s="55">
        <f t="shared" si="20"/>
        <v>0</v>
      </c>
      <c r="P235">
        <f t="shared" si="21"/>
      </c>
    </row>
    <row r="236" spans="1:16" ht="15">
      <c r="A236" s="31">
        <v>218</v>
      </c>
      <c r="B236" s="58"/>
      <c r="C236" s="61"/>
      <c r="D236" s="61"/>
      <c r="E236" s="61"/>
      <c r="F236" s="60"/>
      <c r="G236" s="61"/>
      <c r="H236" s="61"/>
      <c r="I236" s="61"/>
      <c r="J236" s="61"/>
      <c r="K236" s="61"/>
      <c r="L236" s="61"/>
      <c r="M236" s="54">
        <f t="shared" si="18"/>
        <v>0</v>
      </c>
      <c r="N236" s="55">
        <f t="shared" si="19"/>
        <v>0</v>
      </c>
      <c r="O236" s="55">
        <f t="shared" si="20"/>
        <v>0</v>
      </c>
      <c r="P236">
        <f t="shared" si="21"/>
      </c>
    </row>
    <row r="237" spans="1:16" ht="15">
      <c r="A237" s="31">
        <v>219</v>
      </c>
      <c r="B237" s="58"/>
      <c r="C237" s="61"/>
      <c r="D237" s="61"/>
      <c r="E237" s="61"/>
      <c r="F237" s="60"/>
      <c r="G237" s="61"/>
      <c r="H237" s="61"/>
      <c r="I237" s="61"/>
      <c r="J237" s="61"/>
      <c r="K237" s="61"/>
      <c r="L237" s="61"/>
      <c r="M237" s="54">
        <f t="shared" si="18"/>
        <v>0</v>
      </c>
      <c r="N237" s="55">
        <f t="shared" si="19"/>
        <v>0</v>
      </c>
      <c r="O237" s="55">
        <f t="shared" si="20"/>
        <v>0</v>
      </c>
      <c r="P237">
        <f t="shared" si="21"/>
      </c>
    </row>
    <row r="238" spans="1:16" ht="15">
      <c r="A238" s="31">
        <v>220</v>
      </c>
      <c r="B238" s="58"/>
      <c r="C238" s="61"/>
      <c r="D238" s="61"/>
      <c r="E238" s="61"/>
      <c r="F238" s="60"/>
      <c r="G238" s="61"/>
      <c r="H238" s="61"/>
      <c r="I238" s="61"/>
      <c r="J238" s="61"/>
      <c r="K238" s="61"/>
      <c r="L238" s="61"/>
      <c r="M238" s="54">
        <f t="shared" si="18"/>
        <v>0</v>
      </c>
      <c r="N238" s="55">
        <f t="shared" si="19"/>
        <v>0</v>
      </c>
      <c r="O238" s="55">
        <f t="shared" si="20"/>
        <v>0</v>
      </c>
      <c r="P238">
        <f t="shared" si="21"/>
      </c>
    </row>
    <row r="239" spans="1:16" ht="15">
      <c r="A239" s="31">
        <v>221</v>
      </c>
      <c r="B239" s="58"/>
      <c r="C239" s="61"/>
      <c r="D239" s="61"/>
      <c r="E239" s="61"/>
      <c r="F239" s="60"/>
      <c r="G239" s="61"/>
      <c r="H239" s="61"/>
      <c r="I239" s="61"/>
      <c r="J239" s="61"/>
      <c r="K239" s="61"/>
      <c r="L239" s="61"/>
      <c r="M239" s="54">
        <f t="shared" si="18"/>
        <v>0</v>
      </c>
      <c r="N239" s="55">
        <f t="shared" si="19"/>
        <v>0</v>
      </c>
      <c r="O239" s="55">
        <f t="shared" si="20"/>
        <v>0</v>
      </c>
      <c r="P239">
        <f t="shared" si="21"/>
      </c>
    </row>
    <row r="240" spans="1:16" ht="15">
      <c r="A240" s="31">
        <v>222</v>
      </c>
      <c r="B240" s="58"/>
      <c r="C240" s="61"/>
      <c r="D240" s="61"/>
      <c r="E240" s="61"/>
      <c r="F240" s="60"/>
      <c r="G240" s="61"/>
      <c r="H240" s="61"/>
      <c r="I240" s="61"/>
      <c r="J240" s="61"/>
      <c r="K240" s="61"/>
      <c r="L240" s="61"/>
      <c r="M240" s="54">
        <f t="shared" si="18"/>
        <v>0</v>
      </c>
      <c r="N240" s="55">
        <f t="shared" si="19"/>
        <v>0</v>
      </c>
      <c r="O240" s="55">
        <f t="shared" si="20"/>
        <v>0</v>
      </c>
      <c r="P240">
        <f t="shared" si="21"/>
      </c>
    </row>
    <row r="241" spans="1:16" ht="15">
      <c r="A241" s="31">
        <v>223</v>
      </c>
      <c r="B241" s="58"/>
      <c r="C241" s="61"/>
      <c r="D241" s="61"/>
      <c r="E241" s="61"/>
      <c r="F241" s="60"/>
      <c r="G241" s="61"/>
      <c r="H241" s="61"/>
      <c r="I241" s="61"/>
      <c r="J241" s="61"/>
      <c r="K241" s="61"/>
      <c r="L241" s="61"/>
      <c r="M241" s="54">
        <f t="shared" si="18"/>
        <v>0</v>
      </c>
      <c r="N241" s="55">
        <f t="shared" si="19"/>
        <v>0</v>
      </c>
      <c r="O241" s="55">
        <f t="shared" si="20"/>
        <v>0</v>
      </c>
      <c r="P241">
        <f t="shared" si="21"/>
      </c>
    </row>
    <row r="242" spans="1:16" ht="15">
      <c r="A242" s="31">
        <v>224</v>
      </c>
      <c r="B242" s="58"/>
      <c r="C242" s="61"/>
      <c r="D242" s="61"/>
      <c r="E242" s="61"/>
      <c r="F242" s="60"/>
      <c r="G242" s="61"/>
      <c r="H242" s="61"/>
      <c r="I242" s="61"/>
      <c r="J242" s="61"/>
      <c r="K242" s="61"/>
      <c r="L242" s="61"/>
      <c r="M242" s="54">
        <f t="shared" si="18"/>
        <v>0</v>
      </c>
      <c r="N242" s="55">
        <f t="shared" si="19"/>
        <v>0</v>
      </c>
      <c r="O242" s="55">
        <f t="shared" si="20"/>
        <v>0</v>
      </c>
      <c r="P242">
        <f t="shared" si="21"/>
      </c>
    </row>
    <row r="243" spans="1:16" ht="15">
      <c r="A243" s="31">
        <v>225</v>
      </c>
      <c r="B243" s="58"/>
      <c r="C243" s="61"/>
      <c r="D243" s="61"/>
      <c r="E243" s="61"/>
      <c r="F243" s="60"/>
      <c r="G243" s="61"/>
      <c r="H243" s="61"/>
      <c r="I243" s="61"/>
      <c r="J243" s="61"/>
      <c r="K243" s="61"/>
      <c r="L243" s="61"/>
      <c r="M243" s="54">
        <f t="shared" si="18"/>
        <v>0</v>
      </c>
      <c r="N243" s="55">
        <f t="shared" si="19"/>
        <v>0</v>
      </c>
      <c r="O243" s="55">
        <f t="shared" si="20"/>
        <v>0</v>
      </c>
      <c r="P243">
        <f t="shared" si="21"/>
      </c>
    </row>
    <row r="244" spans="1:16" ht="15">
      <c r="A244" s="31">
        <v>226</v>
      </c>
      <c r="B244" s="58"/>
      <c r="C244" s="61"/>
      <c r="D244" s="61"/>
      <c r="E244" s="61"/>
      <c r="F244" s="60"/>
      <c r="G244" s="61"/>
      <c r="H244" s="61"/>
      <c r="I244" s="61"/>
      <c r="J244" s="61"/>
      <c r="K244" s="61"/>
      <c r="L244" s="61"/>
      <c r="M244" s="54">
        <f t="shared" si="18"/>
        <v>0</v>
      </c>
      <c r="N244" s="55">
        <f t="shared" si="19"/>
        <v>0</v>
      </c>
      <c r="O244" s="55">
        <f t="shared" si="20"/>
        <v>0</v>
      </c>
      <c r="P244">
        <f t="shared" si="21"/>
      </c>
    </row>
    <row r="245" spans="1:16" ht="15">
      <c r="A245" s="31">
        <v>227</v>
      </c>
      <c r="B245" s="58"/>
      <c r="C245" s="61"/>
      <c r="D245" s="61"/>
      <c r="E245" s="61"/>
      <c r="F245" s="60"/>
      <c r="G245" s="61"/>
      <c r="H245" s="61"/>
      <c r="I245" s="61"/>
      <c r="J245" s="61"/>
      <c r="K245" s="61"/>
      <c r="L245" s="61"/>
      <c r="M245" s="54">
        <f t="shared" si="18"/>
        <v>0</v>
      </c>
      <c r="N245" s="55">
        <f t="shared" si="19"/>
        <v>0</v>
      </c>
      <c r="O245" s="55">
        <f t="shared" si="20"/>
        <v>0</v>
      </c>
      <c r="P245">
        <f t="shared" si="21"/>
      </c>
    </row>
    <row r="246" spans="1:16" ht="15">
      <c r="A246" s="31">
        <v>228</v>
      </c>
      <c r="B246" s="58"/>
      <c r="C246" s="61"/>
      <c r="D246" s="61"/>
      <c r="E246" s="61"/>
      <c r="F246" s="60"/>
      <c r="G246" s="61"/>
      <c r="H246" s="61"/>
      <c r="I246" s="61"/>
      <c r="J246" s="61"/>
      <c r="K246" s="61"/>
      <c r="L246" s="61"/>
      <c r="M246" s="54">
        <f t="shared" si="18"/>
        <v>0</v>
      </c>
      <c r="N246" s="55">
        <f t="shared" si="19"/>
        <v>0</v>
      </c>
      <c r="O246" s="55">
        <f t="shared" si="20"/>
        <v>0</v>
      </c>
      <c r="P246">
        <f t="shared" si="21"/>
      </c>
    </row>
    <row r="247" spans="1:16" ht="15">
      <c r="A247" s="31">
        <v>229</v>
      </c>
      <c r="B247" s="58"/>
      <c r="C247" s="61"/>
      <c r="D247" s="61"/>
      <c r="E247" s="61"/>
      <c r="F247" s="60"/>
      <c r="G247" s="61"/>
      <c r="H247" s="61"/>
      <c r="I247" s="61"/>
      <c r="J247" s="61"/>
      <c r="K247" s="61"/>
      <c r="L247" s="61"/>
      <c r="M247" s="54">
        <f t="shared" si="18"/>
        <v>0</v>
      </c>
      <c r="N247" s="55">
        <f t="shared" si="19"/>
        <v>0</v>
      </c>
      <c r="O247" s="55">
        <f t="shared" si="20"/>
        <v>0</v>
      </c>
      <c r="P247">
        <f t="shared" si="21"/>
      </c>
    </row>
    <row r="248" spans="1:16" ht="15">
      <c r="A248" s="31">
        <v>230</v>
      </c>
      <c r="B248" s="58"/>
      <c r="C248" s="61"/>
      <c r="D248" s="61"/>
      <c r="E248" s="61"/>
      <c r="F248" s="60"/>
      <c r="G248" s="61"/>
      <c r="H248" s="61"/>
      <c r="I248" s="61"/>
      <c r="J248" s="61"/>
      <c r="K248" s="61"/>
      <c r="L248" s="61"/>
      <c r="M248" s="54">
        <f t="shared" si="18"/>
        <v>0</v>
      </c>
      <c r="N248" s="55">
        <f t="shared" si="19"/>
        <v>0</v>
      </c>
      <c r="O248" s="55">
        <f t="shared" si="20"/>
        <v>0</v>
      </c>
      <c r="P248">
        <f t="shared" si="21"/>
      </c>
    </row>
    <row r="249" spans="1:16" ht="15">
      <c r="A249" s="31">
        <v>231</v>
      </c>
      <c r="B249" s="58"/>
      <c r="C249" s="61"/>
      <c r="D249" s="61"/>
      <c r="E249" s="61"/>
      <c r="F249" s="60"/>
      <c r="G249" s="61"/>
      <c r="H249" s="61"/>
      <c r="I249" s="61"/>
      <c r="J249" s="61"/>
      <c r="K249" s="61"/>
      <c r="L249" s="61"/>
      <c r="M249" s="54">
        <f t="shared" si="18"/>
        <v>0</v>
      </c>
      <c r="N249" s="55">
        <f t="shared" si="19"/>
        <v>0</v>
      </c>
      <c r="O249" s="55">
        <f t="shared" si="20"/>
        <v>0</v>
      </c>
      <c r="P249">
        <f t="shared" si="21"/>
      </c>
    </row>
    <row r="250" spans="1:16" ht="15">
      <c r="A250" s="31">
        <v>232</v>
      </c>
      <c r="B250" s="58"/>
      <c r="C250" s="61"/>
      <c r="D250" s="61"/>
      <c r="E250" s="61"/>
      <c r="F250" s="60"/>
      <c r="G250" s="61"/>
      <c r="H250" s="61"/>
      <c r="I250" s="61"/>
      <c r="J250" s="61"/>
      <c r="K250" s="61"/>
      <c r="L250" s="61"/>
      <c r="M250" s="54">
        <f t="shared" si="18"/>
        <v>0</v>
      </c>
      <c r="N250" s="55">
        <f t="shared" si="19"/>
        <v>0</v>
      </c>
      <c r="O250" s="55">
        <f t="shared" si="20"/>
        <v>0</v>
      </c>
      <c r="P250">
        <f t="shared" si="21"/>
      </c>
    </row>
    <row r="251" spans="1:16" ht="15">
      <c r="A251" s="31">
        <v>233</v>
      </c>
      <c r="B251" s="58"/>
      <c r="C251" s="61"/>
      <c r="D251" s="61"/>
      <c r="E251" s="61"/>
      <c r="F251" s="60"/>
      <c r="G251" s="61"/>
      <c r="H251" s="61"/>
      <c r="I251" s="61"/>
      <c r="J251" s="61"/>
      <c r="K251" s="61"/>
      <c r="L251" s="61"/>
      <c r="M251" s="54">
        <f t="shared" si="18"/>
        <v>0</v>
      </c>
      <c r="N251" s="55">
        <f t="shared" si="19"/>
        <v>0</v>
      </c>
      <c r="O251" s="55">
        <f t="shared" si="20"/>
        <v>0</v>
      </c>
      <c r="P251">
        <f t="shared" si="21"/>
      </c>
    </row>
    <row r="252" spans="1:16" ht="15">
      <c r="A252" s="31">
        <v>234</v>
      </c>
      <c r="B252" s="58"/>
      <c r="C252" s="61"/>
      <c r="D252" s="61"/>
      <c r="E252" s="61"/>
      <c r="F252" s="60"/>
      <c r="G252" s="61"/>
      <c r="H252" s="61"/>
      <c r="I252" s="61"/>
      <c r="J252" s="61"/>
      <c r="K252" s="61"/>
      <c r="L252" s="61"/>
      <c r="M252" s="54">
        <f t="shared" si="18"/>
        <v>0</v>
      </c>
      <c r="N252" s="55">
        <f t="shared" si="19"/>
        <v>0</v>
      </c>
      <c r="O252" s="55">
        <f t="shared" si="20"/>
        <v>0</v>
      </c>
      <c r="P252">
        <f t="shared" si="21"/>
      </c>
    </row>
    <row r="253" spans="1:16" ht="15">
      <c r="A253" s="31">
        <v>235</v>
      </c>
      <c r="B253" s="58"/>
      <c r="C253" s="61"/>
      <c r="D253" s="61"/>
      <c r="E253" s="61"/>
      <c r="F253" s="60"/>
      <c r="G253" s="61"/>
      <c r="H253" s="61"/>
      <c r="I253" s="61"/>
      <c r="J253" s="61"/>
      <c r="K253" s="61"/>
      <c r="L253" s="61"/>
      <c r="M253" s="54">
        <f t="shared" si="18"/>
        <v>0</v>
      </c>
      <c r="N253" s="55">
        <f t="shared" si="19"/>
        <v>0</v>
      </c>
      <c r="O253" s="55">
        <f t="shared" si="20"/>
        <v>0</v>
      </c>
      <c r="P253">
        <f t="shared" si="21"/>
      </c>
    </row>
    <row r="254" spans="1:16" ht="15">
      <c r="A254" s="31">
        <v>236</v>
      </c>
      <c r="B254" s="58"/>
      <c r="C254" s="61"/>
      <c r="D254" s="61"/>
      <c r="E254" s="61"/>
      <c r="F254" s="60"/>
      <c r="G254" s="61"/>
      <c r="H254" s="61"/>
      <c r="I254" s="61"/>
      <c r="J254" s="61"/>
      <c r="K254" s="61"/>
      <c r="L254" s="61"/>
      <c r="M254" s="54">
        <f t="shared" si="18"/>
        <v>0</v>
      </c>
      <c r="N254" s="55">
        <f t="shared" si="19"/>
        <v>0</v>
      </c>
      <c r="O254" s="55">
        <f t="shared" si="20"/>
        <v>0</v>
      </c>
      <c r="P254">
        <f t="shared" si="21"/>
      </c>
    </row>
    <row r="255" spans="1:16" ht="15">
      <c r="A255" s="31">
        <v>237</v>
      </c>
      <c r="B255" s="58"/>
      <c r="C255" s="61"/>
      <c r="D255" s="61"/>
      <c r="E255" s="61"/>
      <c r="F255" s="60"/>
      <c r="G255" s="61"/>
      <c r="H255" s="61"/>
      <c r="I255" s="61"/>
      <c r="J255" s="61"/>
      <c r="K255" s="61"/>
      <c r="L255" s="61"/>
      <c r="M255" s="54">
        <f t="shared" si="18"/>
        <v>0</v>
      </c>
      <c r="N255" s="55">
        <f t="shared" si="19"/>
        <v>0</v>
      </c>
      <c r="O255" s="55">
        <f t="shared" si="20"/>
        <v>0</v>
      </c>
      <c r="P255">
        <f t="shared" si="21"/>
      </c>
    </row>
    <row r="256" spans="1:16" ht="15">
      <c r="A256" s="31">
        <v>238</v>
      </c>
      <c r="B256" s="58"/>
      <c r="C256" s="61"/>
      <c r="D256" s="61"/>
      <c r="E256" s="61"/>
      <c r="F256" s="60"/>
      <c r="G256" s="61"/>
      <c r="H256" s="61"/>
      <c r="I256" s="61"/>
      <c r="J256" s="61"/>
      <c r="K256" s="61"/>
      <c r="L256" s="61"/>
      <c r="M256" s="54">
        <f t="shared" si="18"/>
        <v>0</v>
      </c>
      <c r="N256" s="55">
        <f t="shared" si="19"/>
        <v>0</v>
      </c>
      <c r="O256" s="55">
        <f t="shared" si="20"/>
        <v>0</v>
      </c>
      <c r="P256">
        <f t="shared" si="21"/>
      </c>
    </row>
    <row r="257" spans="1:16" ht="15">
      <c r="A257" s="31">
        <v>239</v>
      </c>
      <c r="B257" s="58"/>
      <c r="C257" s="61"/>
      <c r="D257" s="61"/>
      <c r="E257" s="61"/>
      <c r="F257" s="60"/>
      <c r="G257" s="61"/>
      <c r="H257" s="61"/>
      <c r="I257" s="61"/>
      <c r="J257" s="61"/>
      <c r="K257" s="61"/>
      <c r="L257" s="61"/>
      <c r="M257" s="54">
        <f t="shared" si="18"/>
        <v>0</v>
      </c>
      <c r="N257" s="55">
        <f t="shared" si="19"/>
        <v>0</v>
      </c>
      <c r="O257" s="55">
        <f t="shared" si="20"/>
        <v>0</v>
      </c>
      <c r="P257">
        <f t="shared" si="21"/>
      </c>
    </row>
    <row r="258" spans="1:16" ht="15">
      <c r="A258" s="31">
        <v>240</v>
      </c>
      <c r="B258" s="58"/>
      <c r="C258" s="61"/>
      <c r="D258" s="61"/>
      <c r="E258" s="61"/>
      <c r="F258" s="60"/>
      <c r="G258" s="61"/>
      <c r="H258" s="61"/>
      <c r="I258" s="61"/>
      <c r="J258" s="61"/>
      <c r="K258" s="61"/>
      <c r="L258" s="61"/>
      <c r="M258" s="54">
        <f t="shared" si="18"/>
        <v>0</v>
      </c>
      <c r="N258" s="55">
        <f t="shared" si="19"/>
        <v>0</v>
      </c>
      <c r="O258" s="55">
        <f t="shared" si="20"/>
        <v>0</v>
      </c>
      <c r="P258">
        <f t="shared" si="21"/>
      </c>
    </row>
    <row r="259" spans="1:16" ht="15">
      <c r="A259" s="31">
        <v>241</v>
      </c>
      <c r="B259" s="58"/>
      <c r="C259" s="61"/>
      <c r="D259" s="61"/>
      <c r="E259" s="61"/>
      <c r="F259" s="60"/>
      <c r="G259" s="61"/>
      <c r="H259" s="61"/>
      <c r="I259" s="61"/>
      <c r="J259" s="61"/>
      <c r="K259" s="61"/>
      <c r="L259" s="61"/>
      <c r="M259" s="54">
        <f t="shared" si="18"/>
        <v>0</v>
      </c>
      <c r="N259" s="55">
        <f t="shared" si="19"/>
        <v>0</v>
      </c>
      <c r="O259" s="55">
        <f t="shared" si="20"/>
        <v>0</v>
      </c>
      <c r="P259">
        <f t="shared" si="21"/>
      </c>
    </row>
    <row r="260" spans="1:16" ht="15">
      <c r="A260" s="31">
        <v>242</v>
      </c>
      <c r="B260" s="58"/>
      <c r="C260" s="61"/>
      <c r="D260" s="61"/>
      <c r="E260" s="61"/>
      <c r="F260" s="60"/>
      <c r="G260" s="61"/>
      <c r="H260" s="61"/>
      <c r="I260" s="61"/>
      <c r="J260" s="61"/>
      <c r="K260" s="61"/>
      <c r="L260" s="61"/>
      <c r="M260" s="54">
        <f t="shared" si="18"/>
        <v>0</v>
      </c>
      <c r="N260" s="55">
        <f t="shared" si="19"/>
        <v>0</v>
      </c>
      <c r="O260" s="55">
        <f t="shared" si="20"/>
        <v>0</v>
      </c>
      <c r="P260">
        <f t="shared" si="21"/>
      </c>
    </row>
    <row r="261" spans="1:16" ht="15">
      <c r="A261" s="31">
        <v>243</v>
      </c>
      <c r="B261" s="58"/>
      <c r="C261" s="61"/>
      <c r="D261" s="61"/>
      <c r="E261" s="61"/>
      <c r="F261" s="60"/>
      <c r="G261" s="61"/>
      <c r="H261" s="61"/>
      <c r="I261" s="61"/>
      <c r="J261" s="61"/>
      <c r="K261" s="61"/>
      <c r="L261" s="61"/>
      <c r="M261" s="54">
        <f t="shared" si="18"/>
        <v>0</v>
      </c>
      <c r="N261" s="55">
        <f t="shared" si="19"/>
        <v>0</v>
      </c>
      <c r="O261" s="55">
        <f t="shared" si="20"/>
        <v>0</v>
      </c>
      <c r="P261">
        <f t="shared" si="21"/>
      </c>
    </row>
    <row r="262" spans="1:16" ht="15">
      <c r="A262" s="31">
        <v>244</v>
      </c>
      <c r="B262" s="58"/>
      <c r="C262" s="61"/>
      <c r="D262" s="61"/>
      <c r="E262" s="61"/>
      <c r="F262" s="60"/>
      <c r="G262" s="61"/>
      <c r="H262" s="61"/>
      <c r="I262" s="61"/>
      <c r="J262" s="61"/>
      <c r="K262" s="61"/>
      <c r="L262" s="61"/>
      <c r="M262" s="54">
        <f t="shared" si="18"/>
        <v>0</v>
      </c>
      <c r="N262" s="55">
        <f t="shared" si="19"/>
        <v>0</v>
      </c>
      <c r="O262" s="55">
        <f t="shared" si="20"/>
        <v>0</v>
      </c>
      <c r="P262">
        <f t="shared" si="21"/>
      </c>
    </row>
    <row r="263" spans="1:16" ht="15">
      <c r="A263" s="31">
        <v>245</v>
      </c>
      <c r="B263" s="58"/>
      <c r="C263" s="61"/>
      <c r="D263" s="61"/>
      <c r="E263" s="61"/>
      <c r="F263" s="60"/>
      <c r="G263" s="61"/>
      <c r="H263" s="61"/>
      <c r="I263" s="61"/>
      <c r="J263" s="61"/>
      <c r="K263" s="61"/>
      <c r="L263" s="61"/>
      <c r="M263" s="54">
        <f t="shared" si="18"/>
        <v>0</v>
      </c>
      <c r="N263" s="55">
        <f t="shared" si="19"/>
        <v>0</v>
      </c>
      <c r="O263" s="55">
        <f t="shared" si="20"/>
        <v>0</v>
      </c>
      <c r="P263">
        <f t="shared" si="21"/>
      </c>
    </row>
    <row r="264" spans="1:16" ht="15">
      <c r="A264" s="31">
        <v>246</v>
      </c>
      <c r="B264" s="58"/>
      <c r="C264" s="61"/>
      <c r="D264" s="61"/>
      <c r="E264" s="61"/>
      <c r="F264" s="60"/>
      <c r="G264" s="61"/>
      <c r="H264" s="61"/>
      <c r="I264" s="61"/>
      <c r="J264" s="61"/>
      <c r="K264" s="61"/>
      <c r="L264" s="61"/>
      <c r="M264" s="54">
        <f t="shared" si="18"/>
        <v>0</v>
      </c>
      <c r="N264" s="55">
        <f t="shared" si="19"/>
        <v>0</v>
      </c>
      <c r="O264" s="55">
        <f t="shared" si="20"/>
        <v>0</v>
      </c>
      <c r="P264">
        <f t="shared" si="21"/>
      </c>
    </row>
    <row r="265" spans="1:16" ht="15">
      <c r="A265" s="31">
        <v>247</v>
      </c>
      <c r="B265" s="58"/>
      <c r="C265" s="61"/>
      <c r="D265" s="61"/>
      <c r="E265" s="61"/>
      <c r="F265" s="60"/>
      <c r="G265" s="61"/>
      <c r="H265" s="61"/>
      <c r="I265" s="61"/>
      <c r="J265" s="61"/>
      <c r="K265" s="61"/>
      <c r="L265" s="61"/>
      <c r="M265" s="54">
        <f t="shared" si="18"/>
        <v>0</v>
      </c>
      <c r="N265" s="55">
        <f t="shared" si="19"/>
        <v>0</v>
      </c>
      <c r="O265" s="55">
        <f t="shared" si="20"/>
        <v>0</v>
      </c>
      <c r="P265">
        <f t="shared" si="21"/>
      </c>
    </row>
    <row r="266" spans="1:16" ht="15">
      <c r="A266" s="31">
        <v>248</v>
      </c>
      <c r="B266" s="58"/>
      <c r="C266" s="61"/>
      <c r="D266" s="61"/>
      <c r="E266" s="61"/>
      <c r="F266" s="60"/>
      <c r="G266" s="61"/>
      <c r="H266" s="61"/>
      <c r="I266" s="61"/>
      <c r="J266" s="61"/>
      <c r="K266" s="61"/>
      <c r="L266" s="61"/>
      <c r="M266" s="54">
        <f t="shared" si="18"/>
        <v>0</v>
      </c>
      <c r="N266" s="55">
        <f t="shared" si="19"/>
        <v>0</v>
      </c>
      <c r="O266" s="55">
        <f t="shared" si="20"/>
        <v>0</v>
      </c>
      <c r="P266">
        <f t="shared" si="21"/>
      </c>
    </row>
    <row r="267" spans="1:16" ht="15">
      <c r="A267" s="31">
        <v>249</v>
      </c>
      <c r="B267" s="58"/>
      <c r="C267" s="61"/>
      <c r="D267" s="61"/>
      <c r="E267" s="61"/>
      <c r="F267" s="60"/>
      <c r="G267" s="61"/>
      <c r="H267" s="61"/>
      <c r="I267" s="61"/>
      <c r="J267" s="61"/>
      <c r="K267" s="61"/>
      <c r="L267" s="61"/>
      <c r="M267" s="54">
        <f t="shared" si="18"/>
        <v>0</v>
      </c>
      <c r="N267" s="55">
        <f t="shared" si="19"/>
        <v>0</v>
      </c>
      <c r="O267" s="55">
        <f t="shared" si="20"/>
        <v>0</v>
      </c>
      <c r="P267">
        <f t="shared" si="21"/>
      </c>
    </row>
    <row r="268" spans="1:16" ht="15">
      <c r="A268" s="31">
        <v>250</v>
      </c>
      <c r="B268" s="58"/>
      <c r="C268" s="61"/>
      <c r="D268" s="61"/>
      <c r="E268" s="61"/>
      <c r="F268" s="60"/>
      <c r="G268" s="61"/>
      <c r="H268" s="61"/>
      <c r="I268" s="61"/>
      <c r="J268" s="61"/>
      <c r="K268" s="61"/>
      <c r="L268" s="61"/>
      <c r="M268" s="54">
        <f t="shared" si="18"/>
        <v>0</v>
      </c>
      <c r="N268" s="55">
        <f t="shared" si="19"/>
        <v>0</v>
      </c>
      <c r="O268" s="55">
        <f t="shared" si="20"/>
        <v>0</v>
      </c>
      <c r="P268">
        <f t="shared" si="21"/>
      </c>
    </row>
    <row r="269" spans="1:16" ht="15">
      <c r="A269" s="31">
        <v>251</v>
      </c>
      <c r="B269" s="58"/>
      <c r="C269" s="61"/>
      <c r="D269" s="61"/>
      <c r="E269" s="61"/>
      <c r="F269" s="60"/>
      <c r="G269" s="61"/>
      <c r="H269" s="61"/>
      <c r="I269" s="61"/>
      <c r="J269" s="61"/>
      <c r="K269" s="61"/>
      <c r="L269" s="61"/>
      <c r="M269" s="54">
        <f t="shared" si="18"/>
        <v>0</v>
      </c>
      <c r="N269" s="55">
        <f t="shared" si="19"/>
        <v>0</v>
      </c>
      <c r="O269" s="55">
        <f t="shared" si="20"/>
        <v>0</v>
      </c>
      <c r="P269">
        <f t="shared" si="21"/>
      </c>
    </row>
    <row r="270" spans="1:16" ht="15">
      <c r="A270" s="31">
        <v>252</v>
      </c>
      <c r="B270" s="58"/>
      <c r="C270" s="61"/>
      <c r="D270" s="61"/>
      <c r="E270" s="61"/>
      <c r="F270" s="60"/>
      <c r="G270" s="61"/>
      <c r="H270" s="61"/>
      <c r="I270" s="61"/>
      <c r="J270" s="61"/>
      <c r="K270" s="61"/>
      <c r="L270" s="61"/>
      <c r="M270" s="54">
        <f t="shared" si="18"/>
        <v>0</v>
      </c>
      <c r="N270" s="55">
        <f t="shared" si="19"/>
        <v>0</v>
      </c>
      <c r="O270" s="55">
        <f t="shared" si="20"/>
        <v>0</v>
      </c>
      <c r="P270">
        <f t="shared" si="21"/>
      </c>
    </row>
    <row r="271" spans="1:16" ht="15">
      <c r="A271" s="31">
        <v>253</v>
      </c>
      <c r="B271" s="58"/>
      <c r="C271" s="61"/>
      <c r="D271" s="61"/>
      <c r="E271" s="61"/>
      <c r="F271" s="60"/>
      <c r="G271" s="61"/>
      <c r="H271" s="61"/>
      <c r="I271" s="61"/>
      <c r="J271" s="61"/>
      <c r="K271" s="61"/>
      <c r="L271" s="61"/>
      <c r="M271" s="54">
        <f t="shared" si="18"/>
        <v>0</v>
      </c>
      <c r="N271" s="55">
        <f t="shared" si="19"/>
        <v>0</v>
      </c>
      <c r="O271" s="55">
        <f t="shared" si="20"/>
        <v>0</v>
      </c>
      <c r="P271">
        <f t="shared" si="21"/>
      </c>
    </row>
    <row r="272" spans="1:16" ht="15">
      <c r="A272" s="31">
        <v>254</v>
      </c>
      <c r="B272" s="58"/>
      <c r="C272" s="61"/>
      <c r="D272" s="61"/>
      <c r="E272" s="61"/>
      <c r="F272" s="60"/>
      <c r="G272" s="61"/>
      <c r="H272" s="61"/>
      <c r="I272" s="61"/>
      <c r="J272" s="61"/>
      <c r="K272" s="61"/>
      <c r="L272" s="61"/>
      <c r="M272" s="54">
        <f t="shared" si="18"/>
        <v>0</v>
      </c>
      <c r="N272" s="55">
        <f t="shared" si="19"/>
        <v>0</v>
      </c>
      <c r="O272" s="55">
        <f t="shared" si="20"/>
        <v>0</v>
      </c>
      <c r="P272">
        <f t="shared" si="21"/>
      </c>
    </row>
    <row r="273" spans="1:16" ht="15">
      <c r="A273" s="31">
        <v>255</v>
      </c>
      <c r="B273" s="58"/>
      <c r="C273" s="61"/>
      <c r="D273" s="61"/>
      <c r="E273" s="61"/>
      <c r="F273" s="60"/>
      <c r="G273" s="61"/>
      <c r="H273" s="61"/>
      <c r="I273" s="61"/>
      <c r="J273" s="61"/>
      <c r="K273" s="61"/>
      <c r="L273" s="61"/>
      <c r="M273" s="54">
        <f t="shared" si="18"/>
        <v>0</v>
      </c>
      <c r="N273" s="55">
        <f t="shared" si="19"/>
        <v>0</v>
      </c>
      <c r="O273" s="55">
        <f t="shared" si="20"/>
        <v>0</v>
      </c>
      <c r="P273">
        <f t="shared" si="21"/>
      </c>
    </row>
    <row r="274" spans="1:16" ht="15">
      <c r="A274" s="31">
        <v>256</v>
      </c>
      <c r="B274" s="58"/>
      <c r="C274" s="61"/>
      <c r="D274" s="61"/>
      <c r="E274" s="61"/>
      <c r="F274" s="60"/>
      <c r="G274" s="61"/>
      <c r="H274" s="61"/>
      <c r="I274" s="61"/>
      <c r="J274" s="61"/>
      <c r="K274" s="61"/>
      <c r="L274" s="61"/>
      <c r="M274" s="54">
        <f t="shared" si="18"/>
        <v>0</v>
      </c>
      <c r="N274" s="55">
        <f t="shared" si="19"/>
        <v>0</v>
      </c>
      <c r="O274" s="55">
        <f t="shared" si="20"/>
        <v>0</v>
      </c>
      <c r="P274">
        <f t="shared" si="21"/>
      </c>
    </row>
    <row r="275" spans="1:16" ht="15">
      <c r="A275" s="31">
        <v>257</v>
      </c>
      <c r="B275" s="58"/>
      <c r="C275" s="61"/>
      <c r="D275" s="61"/>
      <c r="E275" s="61"/>
      <c r="F275" s="60"/>
      <c r="G275" s="61"/>
      <c r="H275" s="61"/>
      <c r="I275" s="61"/>
      <c r="J275" s="61"/>
      <c r="K275" s="61"/>
      <c r="L275" s="61"/>
      <c r="M275" s="54">
        <f t="shared" si="18"/>
        <v>0</v>
      </c>
      <c r="N275" s="55">
        <f t="shared" si="19"/>
        <v>0</v>
      </c>
      <c r="O275" s="55">
        <f t="shared" si="20"/>
        <v>0</v>
      </c>
      <c r="P275">
        <f t="shared" si="21"/>
      </c>
    </row>
    <row r="276" spans="1:16" ht="15">
      <c r="A276" s="31">
        <v>258</v>
      </c>
      <c r="B276" s="58"/>
      <c r="C276" s="61"/>
      <c r="D276" s="61"/>
      <c r="E276" s="61"/>
      <c r="F276" s="60"/>
      <c r="G276" s="61"/>
      <c r="H276" s="61"/>
      <c r="I276" s="61"/>
      <c r="J276" s="61"/>
      <c r="K276" s="61"/>
      <c r="L276" s="61"/>
      <c r="M276" s="54">
        <f aca="true" t="shared" si="22" ref="M276:M339">IF((F276-L276)=0,0,(G276+H276+I276)/(F276-L276)*100)</f>
        <v>0</v>
      </c>
      <c r="N276" s="55">
        <f aca="true" t="shared" si="23" ref="N276:N339">IF((F276-L276)=0,0,(G276+H276)/(F276-L276)*100)</f>
        <v>0</v>
      </c>
      <c r="O276" s="55">
        <f aca="true" t="shared" si="24" ref="O276:O339">IF((F276-L276)=0,0,(5*G276+4*H276+3*I276+2*(J276+K276))/(F276-L276))</f>
        <v>0</v>
      </c>
      <c r="P276">
        <f aca="true" t="shared" si="25" ref="P276:P339">TRIM(B276)</f>
      </c>
    </row>
    <row r="277" spans="1:16" ht="15">
      <c r="A277" s="31">
        <v>259</v>
      </c>
      <c r="B277" s="58"/>
      <c r="C277" s="61"/>
      <c r="D277" s="61"/>
      <c r="E277" s="61"/>
      <c r="F277" s="60"/>
      <c r="G277" s="61"/>
      <c r="H277" s="61"/>
      <c r="I277" s="61"/>
      <c r="J277" s="61"/>
      <c r="K277" s="61"/>
      <c r="L277" s="61"/>
      <c r="M277" s="54">
        <f t="shared" si="22"/>
        <v>0</v>
      </c>
      <c r="N277" s="55">
        <f t="shared" si="23"/>
        <v>0</v>
      </c>
      <c r="O277" s="55">
        <f t="shared" si="24"/>
        <v>0</v>
      </c>
      <c r="P277">
        <f t="shared" si="25"/>
      </c>
    </row>
    <row r="278" spans="1:16" ht="15">
      <c r="A278" s="31">
        <v>260</v>
      </c>
      <c r="B278" s="58"/>
      <c r="C278" s="61"/>
      <c r="D278" s="61"/>
      <c r="E278" s="61"/>
      <c r="F278" s="60"/>
      <c r="G278" s="61"/>
      <c r="H278" s="61"/>
      <c r="I278" s="61"/>
      <c r="J278" s="61"/>
      <c r="K278" s="61"/>
      <c r="L278" s="61"/>
      <c r="M278" s="54">
        <f t="shared" si="22"/>
        <v>0</v>
      </c>
      <c r="N278" s="55">
        <f t="shared" si="23"/>
        <v>0</v>
      </c>
      <c r="O278" s="55">
        <f t="shared" si="24"/>
        <v>0</v>
      </c>
      <c r="P278">
        <f t="shared" si="25"/>
      </c>
    </row>
    <row r="279" spans="1:16" ht="15">
      <c r="A279" s="31">
        <v>261</v>
      </c>
      <c r="B279" s="58"/>
      <c r="C279" s="61"/>
      <c r="D279" s="61"/>
      <c r="E279" s="61"/>
      <c r="F279" s="60"/>
      <c r="G279" s="61"/>
      <c r="H279" s="61"/>
      <c r="I279" s="61"/>
      <c r="J279" s="61"/>
      <c r="K279" s="61"/>
      <c r="L279" s="61"/>
      <c r="M279" s="54">
        <f t="shared" si="22"/>
        <v>0</v>
      </c>
      <c r="N279" s="55">
        <f t="shared" si="23"/>
        <v>0</v>
      </c>
      <c r="O279" s="55">
        <f t="shared" si="24"/>
        <v>0</v>
      </c>
      <c r="P279">
        <f t="shared" si="25"/>
      </c>
    </row>
    <row r="280" spans="1:16" ht="15">
      <c r="A280" s="31">
        <v>262</v>
      </c>
      <c r="B280" s="58"/>
      <c r="C280" s="61"/>
      <c r="D280" s="61"/>
      <c r="E280" s="61"/>
      <c r="F280" s="60"/>
      <c r="G280" s="61"/>
      <c r="H280" s="61"/>
      <c r="I280" s="61"/>
      <c r="J280" s="61"/>
      <c r="K280" s="61"/>
      <c r="L280" s="61"/>
      <c r="M280" s="54">
        <f t="shared" si="22"/>
        <v>0</v>
      </c>
      <c r="N280" s="55">
        <f t="shared" si="23"/>
        <v>0</v>
      </c>
      <c r="O280" s="55">
        <f t="shared" si="24"/>
        <v>0</v>
      </c>
      <c r="P280">
        <f t="shared" si="25"/>
      </c>
    </row>
    <row r="281" spans="1:16" ht="15">
      <c r="A281" s="31">
        <v>263</v>
      </c>
      <c r="B281" s="58"/>
      <c r="C281" s="61"/>
      <c r="D281" s="61"/>
      <c r="E281" s="61"/>
      <c r="F281" s="60"/>
      <c r="G281" s="61"/>
      <c r="H281" s="61"/>
      <c r="I281" s="61"/>
      <c r="J281" s="61"/>
      <c r="K281" s="61"/>
      <c r="L281" s="61"/>
      <c r="M281" s="54">
        <f t="shared" si="22"/>
        <v>0</v>
      </c>
      <c r="N281" s="55">
        <f t="shared" si="23"/>
        <v>0</v>
      </c>
      <c r="O281" s="55">
        <f t="shared" si="24"/>
        <v>0</v>
      </c>
      <c r="P281">
        <f t="shared" si="25"/>
      </c>
    </row>
    <row r="282" spans="1:16" ht="15">
      <c r="A282" s="31">
        <v>264</v>
      </c>
      <c r="B282" s="58"/>
      <c r="C282" s="61"/>
      <c r="D282" s="61"/>
      <c r="E282" s="61"/>
      <c r="F282" s="60"/>
      <c r="G282" s="61"/>
      <c r="H282" s="61"/>
      <c r="I282" s="61"/>
      <c r="J282" s="61"/>
      <c r="K282" s="61"/>
      <c r="L282" s="61"/>
      <c r="M282" s="54">
        <f t="shared" si="22"/>
        <v>0</v>
      </c>
      <c r="N282" s="55">
        <f t="shared" si="23"/>
        <v>0</v>
      </c>
      <c r="O282" s="55">
        <f t="shared" si="24"/>
        <v>0</v>
      </c>
      <c r="P282">
        <f t="shared" si="25"/>
      </c>
    </row>
    <row r="283" spans="1:16" ht="15">
      <c r="A283" s="31">
        <v>265</v>
      </c>
      <c r="B283" s="58"/>
      <c r="C283" s="61"/>
      <c r="D283" s="61"/>
      <c r="E283" s="61"/>
      <c r="F283" s="60"/>
      <c r="G283" s="61"/>
      <c r="H283" s="61"/>
      <c r="I283" s="61"/>
      <c r="J283" s="61"/>
      <c r="K283" s="61"/>
      <c r="L283" s="61"/>
      <c r="M283" s="54">
        <f t="shared" si="22"/>
        <v>0</v>
      </c>
      <c r="N283" s="55">
        <f t="shared" si="23"/>
        <v>0</v>
      </c>
      <c r="O283" s="55">
        <f t="shared" si="24"/>
        <v>0</v>
      </c>
      <c r="P283">
        <f t="shared" si="25"/>
      </c>
    </row>
    <row r="284" spans="1:16" ht="15">
      <c r="A284" s="31">
        <v>266</v>
      </c>
      <c r="B284" s="58"/>
      <c r="C284" s="61"/>
      <c r="D284" s="61"/>
      <c r="E284" s="61"/>
      <c r="F284" s="60"/>
      <c r="G284" s="61"/>
      <c r="H284" s="61"/>
      <c r="I284" s="61"/>
      <c r="J284" s="61"/>
      <c r="K284" s="61"/>
      <c r="L284" s="61"/>
      <c r="M284" s="54">
        <f t="shared" si="22"/>
        <v>0</v>
      </c>
      <c r="N284" s="55">
        <f t="shared" si="23"/>
        <v>0</v>
      </c>
      <c r="O284" s="55">
        <f t="shared" si="24"/>
        <v>0</v>
      </c>
      <c r="P284">
        <f t="shared" si="25"/>
      </c>
    </row>
    <row r="285" spans="1:16" ht="15">
      <c r="A285" s="31">
        <v>267</v>
      </c>
      <c r="B285" s="58"/>
      <c r="C285" s="61"/>
      <c r="D285" s="61"/>
      <c r="E285" s="61"/>
      <c r="F285" s="60"/>
      <c r="G285" s="61"/>
      <c r="H285" s="61"/>
      <c r="I285" s="61"/>
      <c r="J285" s="61"/>
      <c r="K285" s="61"/>
      <c r="L285" s="61"/>
      <c r="M285" s="54">
        <f t="shared" si="22"/>
        <v>0</v>
      </c>
      <c r="N285" s="55">
        <f t="shared" si="23"/>
        <v>0</v>
      </c>
      <c r="O285" s="55">
        <f t="shared" si="24"/>
        <v>0</v>
      </c>
      <c r="P285">
        <f t="shared" si="25"/>
      </c>
    </row>
    <row r="286" spans="1:16" ht="15">
      <c r="A286" s="31">
        <v>268</v>
      </c>
      <c r="B286" s="58"/>
      <c r="C286" s="61"/>
      <c r="D286" s="61"/>
      <c r="E286" s="61"/>
      <c r="F286" s="60"/>
      <c r="G286" s="61"/>
      <c r="H286" s="61"/>
      <c r="I286" s="61"/>
      <c r="J286" s="61"/>
      <c r="K286" s="61"/>
      <c r="L286" s="61"/>
      <c r="M286" s="54">
        <f t="shared" si="22"/>
        <v>0</v>
      </c>
      <c r="N286" s="55">
        <f t="shared" si="23"/>
        <v>0</v>
      </c>
      <c r="O286" s="55">
        <f t="shared" si="24"/>
        <v>0</v>
      </c>
      <c r="P286">
        <f t="shared" si="25"/>
      </c>
    </row>
    <row r="287" spans="1:16" ht="15">
      <c r="A287" s="31">
        <v>269</v>
      </c>
      <c r="B287" s="58"/>
      <c r="C287" s="61"/>
      <c r="D287" s="61"/>
      <c r="E287" s="61"/>
      <c r="F287" s="60"/>
      <c r="G287" s="61"/>
      <c r="H287" s="61"/>
      <c r="I287" s="61"/>
      <c r="J287" s="61"/>
      <c r="K287" s="61"/>
      <c r="L287" s="61"/>
      <c r="M287" s="54">
        <f t="shared" si="22"/>
        <v>0</v>
      </c>
      <c r="N287" s="55">
        <f t="shared" si="23"/>
        <v>0</v>
      </c>
      <c r="O287" s="55">
        <f t="shared" si="24"/>
        <v>0</v>
      </c>
      <c r="P287">
        <f t="shared" si="25"/>
      </c>
    </row>
    <row r="288" spans="1:16" ht="15">
      <c r="A288" s="31">
        <v>270</v>
      </c>
      <c r="B288" s="58"/>
      <c r="C288" s="61"/>
      <c r="D288" s="61"/>
      <c r="E288" s="61"/>
      <c r="F288" s="60"/>
      <c r="G288" s="61"/>
      <c r="H288" s="61"/>
      <c r="I288" s="61"/>
      <c r="J288" s="61"/>
      <c r="K288" s="61"/>
      <c r="L288" s="61"/>
      <c r="M288" s="54">
        <f t="shared" si="22"/>
        <v>0</v>
      </c>
      <c r="N288" s="55">
        <f t="shared" si="23"/>
        <v>0</v>
      </c>
      <c r="O288" s="55">
        <f t="shared" si="24"/>
        <v>0</v>
      </c>
      <c r="P288">
        <f t="shared" si="25"/>
      </c>
    </row>
    <row r="289" spans="1:16" ht="15">
      <c r="A289" s="31">
        <v>271</v>
      </c>
      <c r="B289" s="58"/>
      <c r="C289" s="61"/>
      <c r="D289" s="61"/>
      <c r="E289" s="61"/>
      <c r="F289" s="60"/>
      <c r="G289" s="61"/>
      <c r="H289" s="61"/>
      <c r="I289" s="61"/>
      <c r="J289" s="61"/>
      <c r="K289" s="61"/>
      <c r="L289" s="61"/>
      <c r="M289" s="54">
        <f t="shared" si="22"/>
        <v>0</v>
      </c>
      <c r="N289" s="55">
        <f t="shared" si="23"/>
        <v>0</v>
      </c>
      <c r="O289" s="55">
        <f t="shared" si="24"/>
        <v>0</v>
      </c>
      <c r="P289">
        <f t="shared" si="25"/>
      </c>
    </row>
    <row r="290" spans="1:16" ht="15">
      <c r="A290" s="31">
        <v>272</v>
      </c>
      <c r="B290" s="58"/>
      <c r="C290" s="61"/>
      <c r="D290" s="61"/>
      <c r="E290" s="61"/>
      <c r="F290" s="60"/>
      <c r="G290" s="61"/>
      <c r="H290" s="61"/>
      <c r="I290" s="61"/>
      <c r="J290" s="61"/>
      <c r="K290" s="61"/>
      <c r="L290" s="61"/>
      <c r="M290" s="54">
        <f t="shared" si="22"/>
        <v>0</v>
      </c>
      <c r="N290" s="55">
        <f t="shared" si="23"/>
        <v>0</v>
      </c>
      <c r="O290" s="55">
        <f t="shared" si="24"/>
        <v>0</v>
      </c>
      <c r="P290">
        <f t="shared" si="25"/>
      </c>
    </row>
    <row r="291" spans="1:16" ht="15">
      <c r="A291" s="31">
        <v>273</v>
      </c>
      <c r="B291" s="58"/>
      <c r="C291" s="61"/>
      <c r="D291" s="61"/>
      <c r="E291" s="61"/>
      <c r="F291" s="60"/>
      <c r="G291" s="61"/>
      <c r="H291" s="61"/>
      <c r="I291" s="61"/>
      <c r="J291" s="61"/>
      <c r="K291" s="61"/>
      <c r="L291" s="61"/>
      <c r="M291" s="54">
        <f t="shared" si="22"/>
        <v>0</v>
      </c>
      <c r="N291" s="55">
        <f t="shared" si="23"/>
        <v>0</v>
      </c>
      <c r="O291" s="55">
        <f t="shared" si="24"/>
        <v>0</v>
      </c>
      <c r="P291">
        <f t="shared" si="25"/>
      </c>
    </row>
    <row r="292" spans="1:16" ht="15">
      <c r="A292" s="31">
        <v>274</v>
      </c>
      <c r="B292" s="58"/>
      <c r="C292" s="61"/>
      <c r="D292" s="61"/>
      <c r="E292" s="61"/>
      <c r="F292" s="60"/>
      <c r="G292" s="61"/>
      <c r="H292" s="61"/>
      <c r="I292" s="61"/>
      <c r="J292" s="61"/>
      <c r="K292" s="61"/>
      <c r="L292" s="61"/>
      <c r="M292" s="54">
        <f t="shared" si="22"/>
        <v>0</v>
      </c>
      <c r="N292" s="55">
        <f t="shared" si="23"/>
        <v>0</v>
      </c>
      <c r="O292" s="55">
        <f t="shared" si="24"/>
        <v>0</v>
      </c>
      <c r="P292">
        <f t="shared" si="25"/>
      </c>
    </row>
    <row r="293" spans="1:16" ht="15">
      <c r="A293" s="31">
        <v>275</v>
      </c>
      <c r="B293" s="58"/>
      <c r="C293" s="61"/>
      <c r="D293" s="61"/>
      <c r="E293" s="61"/>
      <c r="F293" s="60"/>
      <c r="G293" s="61"/>
      <c r="H293" s="61"/>
      <c r="I293" s="61"/>
      <c r="J293" s="61"/>
      <c r="K293" s="61"/>
      <c r="L293" s="61"/>
      <c r="M293" s="54">
        <f t="shared" si="22"/>
        <v>0</v>
      </c>
      <c r="N293" s="55">
        <f t="shared" si="23"/>
        <v>0</v>
      </c>
      <c r="O293" s="55">
        <f t="shared" si="24"/>
        <v>0</v>
      </c>
      <c r="P293">
        <f t="shared" si="25"/>
      </c>
    </row>
    <row r="294" spans="1:16" ht="15">
      <c r="A294" s="31">
        <v>276</v>
      </c>
      <c r="B294" s="58"/>
      <c r="C294" s="61"/>
      <c r="D294" s="61"/>
      <c r="E294" s="61"/>
      <c r="F294" s="60"/>
      <c r="G294" s="61"/>
      <c r="H294" s="61"/>
      <c r="I294" s="61"/>
      <c r="J294" s="61"/>
      <c r="K294" s="61"/>
      <c r="L294" s="61"/>
      <c r="M294" s="54">
        <f t="shared" si="22"/>
        <v>0</v>
      </c>
      <c r="N294" s="55">
        <f t="shared" si="23"/>
        <v>0</v>
      </c>
      <c r="O294" s="55">
        <f t="shared" si="24"/>
        <v>0</v>
      </c>
      <c r="P294">
        <f t="shared" si="25"/>
      </c>
    </row>
    <row r="295" spans="1:16" ht="15">
      <c r="A295" s="31">
        <v>277</v>
      </c>
      <c r="B295" s="58"/>
      <c r="C295" s="61"/>
      <c r="D295" s="61"/>
      <c r="E295" s="61"/>
      <c r="F295" s="60"/>
      <c r="G295" s="61"/>
      <c r="H295" s="61"/>
      <c r="I295" s="61"/>
      <c r="J295" s="61"/>
      <c r="K295" s="61"/>
      <c r="L295" s="61"/>
      <c r="M295" s="54">
        <f t="shared" si="22"/>
        <v>0</v>
      </c>
      <c r="N295" s="55">
        <f t="shared" si="23"/>
        <v>0</v>
      </c>
      <c r="O295" s="55">
        <f t="shared" si="24"/>
        <v>0</v>
      </c>
      <c r="P295">
        <f t="shared" si="25"/>
      </c>
    </row>
    <row r="296" spans="1:16" ht="15">
      <c r="A296" s="31">
        <v>278</v>
      </c>
      <c r="B296" s="58"/>
      <c r="C296" s="61"/>
      <c r="D296" s="61"/>
      <c r="E296" s="61"/>
      <c r="F296" s="60"/>
      <c r="G296" s="61"/>
      <c r="H296" s="61"/>
      <c r="I296" s="61"/>
      <c r="J296" s="61"/>
      <c r="K296" s="61"/>
      <c r="L296" s="61"/>
      <c r="M296" s="54">
        <f t="shared" si="22"/>
        <v>0</v>
      </c>
      <c r="N296" s="55">
        <f t="shared" si="23"/>
        <v>0</v>
      </c>
      <c r="O296" s="55">
        <f t="shared" si="24"/>
        <v>0</v>
      </c>
      <c r="P296">
        <f t="shared" si="25"/>
      </c>
    </row>
    <row r="297" spans="1:16" ht="15">
      <c r="A297" s="31">
        <v>279</v>
      </c>
      <c r="B297" s="58"/>
      <c r="C297" s="61"/>
      <c r="D297" s="61"/>
      <c r="E297" s="61"/>
      <c r="F297" s="60"/>
      <c r="G297" s="61"/>
      <c r="H297" s="61"/>
      <c r="I297" s="61"/>
      <c r="J297" s="61"/>
      <c r="K297" s="61"/>
      <c r="L297" s="61"/>
      <c r="M297" s="54">
        <f t="shared" si="22"/>
        <v>0</v>
      </c>
      <c r="N297" s="55">
        <f t="shared" si="23"/>
        <v>0</v>
      </c>
      <c r="O297" s="55">
        <f t="shared" si="24"/>
        <v>0</v>
      </c>
      <c r="P297">
        <f t="shared" si="25"/>
      </c>
    </row>
    <row r="298" spans="1:16" ht="15">
      <c r="A298" s="31">
        <v>280</v>
      </c>
      <c r="B298" s="58"/>
      <c r="C298" s="61"/>
      <c r="D298" s="61"/>
      <c r="E298" s="61"/>
      <c r="F298" s="60"/>
      <c r="G298" s="61"/>
      <c r="H298" s="61"/>
      <c r="I298" s="61"/>
      <c r="J298" s="61"/>
      <c r="K298" s="61"/>
      <c r="L298" s="61"/>
      <c r="M298" s="54">
        <f t="shared" si="22"/>
        <v>0</v>
      </c>
      <c r="N298" s="55">
        <f t="shared" si="23"/>
        <v>0</v>
      </c>
      <c r="O298" s="55">
        <f t="shared" si="24"/>
        <v>0</v>
      </c>
      <c r="P298">
        <f t="shared" si="25"/>
      </c>
    </row>
    <row r="299" spans="1:16" ht="15">
      <c r="A299" s="31">
        <v>281</v>
      </c>
      <c r="B299" s="58"/>
      <c r="C299" s="61"/>
      <c r="D299" s="61"/>
      <c r="E299" s="61"/>
      <c r="F299" s="60"/>
      <c r="G299" s="61"/>
      <c r="H299" s="61"/>
      <c r="I299" s="61"/>
      <c r="J299" s="61"/>
      <c r="K299" s="61"/>
      <c r="L299" s="61"/>
      <c r="M299" s="54">
        <f t="shared" si="22"/>
        <v>0</v>
      </c>
      <c r="N299" s="55">
        <f t="shared" si="23"/>
        <v>0</v>
      </c>
      <c r="O299" s="55">
        <f t="shared" si="24"/>
        <v>0</v>
      </c>
      <c r="P299">
        <f t="shared" si="25"/>
      </c>
    </row>
    <row r="300" spans="1:16" ht="15">
      <c r="A300" s="31">
        <v>282</v>
      </c>
      <c r="B300" s="58"/>
      <c r="C300" s="61"/>
      <c r="D300" s="61"/>
      <c r="E300" s="61"/>
      <c r="F300" s="60"/>
      <c r="G300" s="61"/>
      <c r="H300" s="61"/>
      <c r="I300" s="61"/>
      <c r="J300" s="61"/>
      <c r="K300" s="61"/>
      <c r="L300" s="61"/>
      <c r="M300" s="54">
        <f t="shared" si="22"/>
        <v>0</v>
      </c>
      <c r="N300" s="55">
        <f t="shared" si="23"/>
        <v>0</v>
      </c>
      <c r="O300" s="55">
        <f t="shared" si="24"/>
        <v>0</v>
      </c>
      <c r="P300">
        <f t="shared" si="25"/>
      </c>
    </row>
    <row r="301" spans="1:16" ht="15">
      <c r="A301" s="31">
        <v>283</v>
      </c>
      <c r="B301" s="58"/>
      <c r="C301" s="61"/>
      <c r="D301" s="61"/>
      <c r="E301" s="61"/>
      <c r="F301" s="60"/>
      <c r="G301" s="61"/>
      <c r="H301" s="61"/>
      <c r="I301" s="61"/>
      <c r="J301" s="61"/>
      <c r="K301" s="61"/>
      <c r="L301" s="61"/>
      <c r="M301" s="54">
        <f t="shared" si="22"/>
        <v>0</v>
      </c>
      <c r="N301" s="55">
        <f t="shared" si="23"/>
        <v>0</v>
      </c>
      <c r="O301" s="55">
        <f t="shared" si="24"/>
        <v>0</v>
      </c>
      <c r="P301">
        <f t="shared" si="25"/>
      </c>
    </row>
    <row r="302" spans="1:16" ht="15">
      <c r="A302" s="31">
        <v>284</v>
      </c>
      <c r="B302" s="58"/>
      <c r="C302" s="61"/>
      <c r="D302" s="61"/>
      <c r="E302" s="61"/>
      <c r="F302" s="60"/>
      <c r="G302" s="61"/>
      <c r="H302" s="61"/>
      <c r="I302" s="61"/>
      <c r="J302" s="61"/>
      <c r="K302" s="61"/>
      <c r="L302" s="61"/>
      <c r="M302" s="54">
        <f t="shared" si="22"/>
        <v>0</v>
      </c>
      <c r="N302" s="55">
        <f t="shared" si="23"/>
        <v>0</v>
      </c>
      <c r="O302" s="55">
        <f t="shared" si="24"/>
        <v>0</v>
      </c>
      <c r="P302">
        <f t="shared" si="25"/>
      </c>
    </row>
    <row r="303" spans="1:16" ht="15">
      <c r="A303" s="31">
        <v>285</v>
      </c>
      <c r="B303" s="58"/>
      <c r="C303" s="61"/>
      <c r="D303" s="61"/>
      <c r="E303" s="61"/>
      <c r="F303" s="60"/>
      <c r="G303" s="61"/>
      <c r="H303" s="61"/>
      <c r="I303" s="61"/>
      <c r="J303" s="61"/>
      <c r="K303" s="61"/>
      <c r="L303" s="61"/>
      <c r="M303" s="54">
        <f t="shared" si="22"/>
        <v>0</v>
      </c>
      <c r="N303" s="55">
        <f t="shared" si="23"/>
        <v>0</v>
      </c>
      <c r="O303" s="55">
        <f t="shared" si="24"/>
        <v>0</v>
      </c>
      <c r="P303">
        <f t="shared" si="25"/>
      </c>
    </row>
    <row r="304" spans="1:16" ht="15">
      <c r="A304" s="31">
        <v>286</v>
      </c>
      <c r="B304" s="58"/>
      <c r="C304" s="61"/>
      <c r="D304" s="61"/>
      <c r="E304" s="61"/>
      <c r="F304" s="60"/>
      <c r="G304" s="61"/>
      <c r="H304" s="61"/>
      <c r="I304" s="61"/>
      <c r="J304" s="61"/>
      <c r="K304" s="61"/>
      <c r="L304" s="61"/>
      <c r="M304" s="54">
        <f t="shared" si="22"/>
        <v>0</v>
      </c>
      <c r="N304" s="55">
        <f t="shared" si="23"/>
        <v>0</v>
      </c>
      <c r="O304" s="55">
        <f t="shared" si="24"/>
        <v>0</v>
      </c>
      <c r="P304">
        <f t="shared" si="25"/>
      </c>
    </row>
    <row r="305" spans="1:16" ht="15">
      <c r="A305" s="31">
        <v>287</v>
      </c>
      <c r="B305" s="58"/>
      <c r="C305" s="61"/>
      <c r="D305" s="61"/>
      <c r="E305" s="61"/>
      <c r="F305" s="60"/>
      <c r="G305" s="61"/>
      <c r="H305" s="61"/>
      <c r="I305" s="61"/>
      <c r="J305" s="61"/>
      <c r="K305" s="61"/>
      <c r="L305" s="61"/>
      <c r="M305" s="54">
        <f t="shared" si="22"/>
        <v>0</v>
      </c>
      <c r="N305" s="55">
        <f t="shared" si="23"/>
        <v>0</v>
      </c>
      <c r="O305" s="55">
        <f t="shared" si="24"/>
        <v>0</v>
      </c>
      <c r="P305">
        <f t="shared" si="25"/>
      </c>
    </row>
    <row r="306" spans="1:16" ht="15">
      <c r="A306" s="31">
        <v>288</v>
      </c>
      <c r="B306" s="58"/>
      <c r="C306" s="61"/>
      <c r="D306" s="61"/>
      <c r="E306" s="61"/>
      <c r="F306" s="60"/>
      <c r="G306" s="61"/>
      <c r="H306" s="61"/>
      <c r="I306" s="61"/>
      <c r="J306" s="61"/>
      <c r="K306" s="61"/>
      <c r="L306" s="61"/>
      <c r="M306" s="54">
        <f t="shared" si="22"/>
        <v>0</v>
      </c>
      <c r="N306" s="55">
        <f t="shared" si="23"/>
        <v>0</v>
      </c>
      <c r="O306" s="55">
        <f t="shared" si="24"/>
        <v>0</v>
      </c>
      <c r="P306">
        <f t="shared" si="25"/>
      </c>
    </row>
    <row r="307" spans="1:16" ht="15">
      <c r="A307" s="31">
        <v>289</v>
      </c>
      <c r="B307" s="58"/>
      <c r="C307" s="61"/>
      <c r="D307" s="61"/>
      <c r="E307" s="61"/>
      <c r="F307" s="60"/>
      <c r="G307" s="61"/>
      <c r="H307" s="61"/>
      <c r="I307" s="61"/>
      <c r="J307" s="61"/>
      <c r="K307" s="61"/>
      <c r="L307" s="61"/>
      <c r="M307" s="54">
        <f t="shared" si="22"/>
        <v>0</v>
      </c>
      <c r="N307" s="55">
        <f t="shared" si="23"/>
        <v>0</v>
      </c>
      <c r="O307" s="55">
        <f t="shared" si="24"/>
        <v>0</v>
      </c>
      <c r="P307">
        <f t="shared" si="25"/>
      </c>
    </row>
    <row r="308" spans="1:16" ht="15">
      <c r="A308" s="31">
        <v>290</v>
      </c>
      <c r="B308" s="58"/>
      <c r="C308" s="61"/>
      <c r="D308" s="61"/>
      <c r="E308" s="61"/>
      <c r="F308" s="60"/>
      <c r="G308" s="61"/>
      <c r="H308" s="61"/>
      <c r="I308" s="61"/>
      <c r="J308" s="61"/>
      <c r="K308" s="61"/>
      <c r="L308" s="61"/>
      <c r="M308" s="54">
        <f t="shared" si="22"/>
        <v>0</v>
      </c>
      <c r="N308" s="55">
        <f t="shared" si="23"/>
        <v>0</v>
      </c>
      <c r="O308" s="55">
        <f t="shared" si="24"/>
        <v>0</v>
      </c>
      <c r="P308">
        <f t="shared" si="25"/>
      </c>
    </row>
    <row r="309" spans="1:16" ht="15">
      <c r="A309" s="31">
        <v>291</v>
      </c>
      <c r="B309" s="58"/>
      <c r="C309" s="61"/>
      <c r="D309" s="61"/>
      <c r="E309" s="61"/>
      <c r="F309" s="60"/>
      <c r="G309" s="61"/>
      <c r="H309" s="61"/>
      <c r="I309" s="61"/>
      <c r="J309" s="61"/>
      <c r="K309" s="61"/>
      <c r="L309" s="61"/>
      <c r="M309" s="54">
        <f t="shared" si="22"/>
        <v>0</v>
      </c>
      <c r="N309" s="55">
        <f t="shared" si="23"/>
        <v>0</v>
      </c>
      <c r="O309" s="55">
        <f t="shared" si="24"/>
        <v>0</v>
      </c>
      <c r="P309">
        <f t="shared" si="25"/>
      </c>
    </row>
    <row r="310" spans="1:16" ht="15">
      <c r="A310" s="31">
        <v>292</v>
      </c>
      <c r="B310" s="58"/>
      <c r="C310" s="61"/>
      <c r="D310" s="61"/>
      <c r="E310" s="61"/>
      <c r="F310" s="60"/>
      <c r="G310" s="61"/>
      <c r="H310" s="61"/>
      <c r="I310" s="61"/>
      <c r="J310" s="61"/>
      <c r="K310" s="61"/>
      <c r="L310" s="61"/>
      <c r="M310" s="54">
        <f t="shared" si="22"/>
        <v>0</v>
      </c>
      <c r="N310" s="55">
        <f t="shared" si="23"/>
        <v>0</v>
      </c>
      <c r="O310" s="55">
        <f t="shared" si="24"/>
        <v>0</v>
      </c>
      <c r="P310">
        <f t="shared" si="25"/>
      </c>
    </row>
    <row r="311" spans="1:16" ht="15">
      <c r="A311" s="31">
        <v>293</v>
      </c>
      <c r="B311" s="58"/>
      <c r="C311" s="61"/>
      <c r="D311" s="61"/>
      <c r="E311" s="61"/>
      <c r="F311" s="60"/>
      <c r="G311" s="61"/>
      <c r="H311" s="61"/>
      <c r="I311" s="61"/>
      <c r="J311" s="61"/>
      <c r="K311" s="61"/>
      <c r="L311" s="61"/>
      <c r="M311" s="54">
        <f t="shared" si="22"/>
        <v>0</v>
      </c>
      <c r="N311" s="55">
        <f t="shared" si="23"/>
        <v>0</v>
      </c>
      <c r="O311" s="55">
        <f t="shared" si="24"/>
        <v>0</v>
      </c>
      <c r="P311">
        <f t="shared" si="25"/>
      </c>
    </row>
    <row r="312" spans="1:16" ht="15">
      <c r="A312" s="31">
        <v>294</v>
      </c>
      <c r="B312" s="58"/>
      <c r="C312" s="61"/>
      <c r="D312" s="61"/>
      <c r="E312" s="61"/>
      <c r="F312" s="60"/>
      <c r="G312" s="61"/>
      <c r="H312" s="61"/>
      <c r="I312" s="61"/>
      <c r="J312" s="61"/>
      <c r="K312" s="61"/>
      <c r="L312" s="61"/>
      <c r="M312" s="54">
        <f t="shared" si="22"/>
        <v>0</v>
      </c>
      <c r="N312" s="55">
        <f t="shared" si="23"/>
        <v>0</v>
      </c>
      <c r="O312" s="55">
        <f t="shared" si="24"/>
        <v>0</v>
      </c>
      <c r="P312">
        <f t="shared" si="25"/>
      </c>
    </row>
    <row r="313" spans="1:16" ht="15">
      <c r="A313" s="31">
        <v>295</v>
      </c>
      <c r="B313" s="58"/>
      <c r="C313" s="61"/>
      <c r="D313" s="61"/>
      <c r="E313" s="61"/>
      <c r="F313" s="60"/>
      <c r="G313" s="61"/>
      <c r="H313" s="61"/>
      <c r="I313" s="61"/>
      <c r="J313" s="61"/>
      <c r="K313" s="61"/>
      <c r="L313" s="61"/>
      <c r="M313" s="54">
        <f t="shared" si="22"/>
        <v>0</v>
      </c>
      <c r="N313" s="55">
        <f t="shared" si="23"/>
        <v>0</v>
      </c>
      <c r="O313" s="55">
        <f t="shared" si="24"/>
        <v>0</v>
      </c>
      <c r="P313">
        <f t="shared" si="25"/>
      </c>
    </row>
    <row r="314" spans="1:16" ht="15">
      <c r="A314" s="31">
        <v>296</v>
      </c>
      <c r="B314" s="58"/>
      <c r="C314" s="61"/>
      <c r="D314" s="61"/>
      <c r="E314" s="61"/>
      <c r="F314" s="60"/>
      <c r="G314" s="61"/>
      <c r="H314" s="61"/>
      <c r="I314" s="61"/>
      <c r="J314" s="61"/>
      <c r="K314" s="61"/>
      <c r="L314" s="61"/>
      <c r="M314" s="54">
        <f t="shared" si="22"/>
        <v>0</v>
      </c>
      <c r="N314" s="55">
        <f t="shared" si="23"/>
        <v>0</v>
      </c>
      <c r="O314" s="55">
        <f t="shared" si="24"/>
        <v>0</v>
      </c>
      <c r="P314">
        <f t="shared" si="25"/>
      </c>
    </row>
    <row r="315" spans="1:16" ht="15">
      <c r="A315" s="31">
        <v>297</v>
      </c>
      <c r="B315" s="58"/>
      <c r="C315" s="61"/>
      <c r="D315" s="61"/>
      <c r="E315" s="61"/>
      <c r="F315" s="60"/>
      <c r="G315" s="61"/>
      <c r="H315" s="61"/>
      <c r="I315" s="61"/>
      <c r="J315" s="61"/>
      <c r="K315" s="61"/>
      <c r="L315" s="61"/>
      <c r="M315" s="54">
        <f t="shared" si="22"/>
        <v>0</v>
      </c>
      <c r="N315" s="55">
        <f t="shared" si="23"/>
        <v>0</v>
      </c>
      <c r="O315" s="55">
        <f t="shared" si="24"/>
        <v>0</v>
      </c>
      <c r="P315">
        <f t="shared" si="25"/>
      </c>
    </row>
    <row r="316" spans="1:16" ht="15">
      <c r="A316" s="31">
        <v>298</v>
      </c>
      <c r="B316" s="58"/>
      <c r="C316" s="61"/>
      <c r="D316" s="61"/>
      <c r="E316" s="61"/>
      <c r="F316" s="60"/>
      <c r="G316" s="61"/>
      <c r="H316" s="61"/>
      <c r="I316" s="61"/>
      <c r="J316" s="61"/>
      <c r="K316" s="61"/>
      <c r="L316" s="61"/>
      <c r="M316" s="54">
        <f t="shared" si="22"/>
        <v>0</v>
      </c>
      <c r="N316" s="55">
        <f t="shared" si="23"/>
        <v>0</v>
      </c>
      <c r="O316" s="55">
        <f t="shared" si="24"/>
        <v>0</v>
      </c>
      <c r="P316">
        <f t="shared" si="25"/>
      </c>
    </row>
    <row r="317" spans="1:16" ht="15">
      <c r="A317" s="31">
        <v>299</v>
      </c>
      <c r="B317" s="58"/>
      <c r="C317" s="61"/>
      <c r="D317" s="61"/>
      <c r="E317" s="61"/>
      <c r="F317" s="60"/>
      <c r="G317" s="61"/>
      <c r="H317" s="61"/>
      <c r="I317" s="61"/>
      <c r="J317" s="61"/>
      <c r="K317" s="61"/>
      <c r="L317" s="61"/>
      <c r="M317" s="54">
        <f t="shared" si="22"/>
        <v>0</v>
      </c>
      <c r="N317" s="55">
        <f t="shared" si="23"/>
        <v>0</v>
      </c>
      <c r="O317" s="55">
        <f t="shared" si="24"/>
        <v>0</v>
      </c>
      <c r="P317">
        <f t="shared" si="25"/>
      </c>
    </row>
    <row r="318" spans="1:16" ht="15">
      <c r="A318" s="31">
        <v>300</v>
      </c>
      <c r="B318" s="58"/>
      <c r="C318" s="61"/>
      <c r="D318" s="61"/>
      <c r="E318" s="61"/>
      <c r="F318" s="60"/>
      <c r="G318" s="61"/>
      <c r="H318" s="61"/>
      <c r="I318" s="61"/>
      <c r="J318" s="61"/>
      <c r="K318" s="61"/>
      <c r="L318" s="61"/>
      <c r="M318" s="54">
        <f t="shared" si="22"/>
        <v>0</v>
      </c>
      <c r="N318" s="55">
        <f t="shared" si="23"/>
        <v>0</v>
      </c>
      <c r="O318" s="55">
        <f t="shared" si="24"/>
        <v>0</v>
      </c>
      <c r="P318">
        <f t="shared" si="25"/>
      </c>
    </row>
    <row r="319" spans="1:16" ht="15">
      <c r="A319" s="31">
        <v>301</v>
      </c>
      <c r="B319" s="58"/>
      <c r="C319" s="61"/>
      <c r="D319" s="61"/>
      <c r="E319" s="61"/>
      <c r="F319" s="60"/>
      <c r="G319" s="61"/>
      <c r="H319" s="61"/>
      <c r="I319" s="61"/>
      <c r="J319" s="61"/>
      <c r="K319" s="61"/>
      <c r="L319" s="61"/>
      <c r="M319" s="54">
        <f t="shared" si="22"/>
        <v>0</v>
      </c>
      <c r="N319" s="55">
        <f t="shared" si="23"/>
        <v>0</v>
      </c>
      <c r="O319" s="55">
        <f t="shared" si="24"/>
        <v>0</v>
      </c>
      <c r="P319">
        <f t="shared" si="25"/>
      </c>
    </row>
    <row r="320" spans="1:16" ht="15">
      <c r="A320" s="31">
        <v>302</v>
      </c>
      <c r="B320" s="58"/>
      <c r="C320" s="61"/>
      <c r="D320" s="61"/>
      <c r="E320" s="61"/>
      <c r="F320" s="60"/>
      <c r="G320" s="61"/>
      <c r="H320" s="61"/>
      <c r="I320" s="61"/>
      <c r="J320" s="61"/>
      <c r="K320" s="61"/>
      <c r="L320" s="61"/>
      <c r="M320" s="54">
        <f t="shared" si="22"/>
        <v>0</v>
      </c>
      <c r="N320" s="55">
        <f t="shared" si="23"/>
        <v>0</v>
      </c>
      <c r="O320" s="55">
        <f t="shared" si="24"/>
        <v>0</v>
      </c>
      <c r="P320">
        <f t="shared" si="25"/>
      </c>
    </row>
    <row r="321" spans="1:16" ht="15">
      <c r="A321" s="31">
        <v>303</v>
      </c>
      <c r="B321" s="58"/>
      <c r="C321" s="61"/>
      <c r="D321" s="61"/>
      <c r="E321" s="61"/>
      <c r="F321" s="60"/>
      <c r="G321" s="61"/>
      <c r="H321" s="61"/>
      <c r="I321" s="61"/>
      <c r="J321" s="61"/>
      <c r="K321" s="61"/>
      <c r="L321" s="61"/>
      <c r="M321" s="54">
        <f t="shared" si="22"/>
        <v>0</v>
      </c>
      <c r="N321" s="55">
        <f t="shared" si="23"/>
        <v>0</v>
      </c>
      <c r="O321" s="55">
        <f t="shared" si="24"/>
        <v>0</v>
      </c>
      <c r="P321">
        <f t="shared" si="25"/>
      </c>
    </row>
    <row r="322" spans="1:16" ht="15">
      <c r="A322" s="31">
        <v>304</v>
      </c>
      <c r="B322" s="58"/>
      <c r="C322" s="61"/>
      <c r="D322" s="61"/>
      <c r="E322" s="61"/>
      <c r="F322" s="60"/>
      <c r="G322" s="61"/>
      <c r="H322" s="61"/>
      <c r="I322" s="61"/>
      <c r="J322" s="61"/>
      <c r="K322" s="61"/>
      <c r="L322" s="61"/>
      <c r="M322" s="54">
        <f t="shared" si="22"/>
        <v>0</v>
      </c>
      <c r="N322" s="55">
        <f t="shared" si="23"/>
        <v>0</v>
      </c>
      <c r="O322" s="55">
        <f t="shared" si="24"/>
        <v>0</v>
      </c>
      <c r="P322">
        <f t="shared" si="25"/>
      </c>
    </row>
    <row r="323" spans="1:16" ht="15">
      <c r="A323" s="31">
        <v>305</v>
      </c>
      <c r="B323" s="58"/>
      <c r="C323" s="61"/>
      <c r="D323" s="61"/>
      <c r="E323" s="61"/>
      <c r="F323" s="60"/>
      <c r="G323" s="61"/>
      <c r="H323" s="61"/>
      <c r="I323" s="61"/>
      <c r="J323" s="61"/>
      <c r="K323" s="61"/>
      <c r="L323" s="61"/>
      <c r="M323" s="54">
        <f t="shared" si="22"/>
        <v>0</v>
      </c>
      <c r="N323" s="55">
        <f t="shared" si="23"/>
        <v>0</v>
      </c>
      <c r="O323" s="55">
        <f t="shared" si="24"/>
        <v>0</v>
      </c>
      <c r="P323">
        <f t="shared" si="25"/>
      </c>
    </row>
    <row r="324" spans="1:16" ht="15">
      <c r="A324" s="31">
        <v>306</v>
      </c>
      <c r="B324" s="58"/>
      <c r="C324" s="61"/>
      <c r="D324" s="61"/>
      <c r="E324" s="61"/>
      <c r="F324" s="60"/>
      <c r="G324" s="61"/>
      <c r="H324" s="61"/>
      <c r="I324" s="61"/>
      <c r="J324" s="61"/>
      <c r="K324" s="61"/>
      <c r="L324" s="61"/>
      <c r="M324" s="54">
        <f t="shared" si="22"/>
        <v>0</v>
      </c>
      <c r="N324" s="55">
        <f t="shared" si="23"/>
        <v>0</v>
      </c>
      <c r="O324" s="55">
        <f t="shared" si="24"/>
        <v>0</v>
      </c>
      <c r="P324">
        <f t="shared" si="25"/>
      </c>
    </row>
    <row r="325" spans="1:16" ht="15">
      <c r="A325" s="31">
        <v>307</v>
      </c>
      <c r="B325" s="58"/>
      <c r="C325" s="61"/>
      <c r="D325" s="61"/>
      <c r="E325" s="61"/>
      <c r="F325" s="60"/>
      <c r="G325" s="61"/>
      <c r="H325" s="61"/>
      <c r="I325" s="61"/>
      <c r="J325" s="61"/>
      <c r="K325" s="61"/>
      <c r="L325" s="61"/>
      <c r="M325" s="54">
        <f t="shared" si="22"/>
        <v>0</v>
      </c>
      <c r="N325" s="55">
        <f t="shared" si="23"/>
        <v>0</v>
      </c>
      <c r="O325" s="55">
        <f t="shared" si="24"/>
        <v>0</v>
      </c>
      <c r="P325">
        <f t="shared" si="25"/>
      </c>
    </row>
    <row r="326" spans="1:16" ht="15">
      <c r="A326" s="31">
        <v>308</v>
      </c>
      <c r="B326" s="58"/>
      <c r="C326" s="61"/>
      <c r="D326" s="61"/>
      <c r="E326" s="61"/>
      <c r="F326" s="60"/>
      <c r="G326" s="61"/>
      <c r="H326" s="61"/>
      <c r="I326" s="61"/>
      <c r="J326" s="61"/>
      <c r="K326" s="61"/>
      <c r="L326" s="61"/>
      <c r="M326" s="54">
        <f t="shared" si="22"/>
        <v>0</v>
      </c>
      <c r="N326" s="55">
        <f t="shared" si="23"/>
        <v>0</v>
      </c>
      <c r="O326" s="55">
        <f t="shared" si="24"/>
        <v>0</v>
      </c>
      <c r="P326">
        <f t="shared" si="25"/>
      </c>
    </row>
    <row r="327" spans="1:16" ht="15">
      <c r="A327" s="31">
        <v>309</v>
      </c>
      <c r="B327" s="58"/>
      <c r="C327" s="61"/>
      <c r="D327" s="61"/>
      <c r="E327" s="61"/>
      <c r="F327" s="60"/>
      <c r="G327" s="61"/>
      <c r="H327" s="61"/>
      <c r="I327" s="61"/>
      <c r="J327" s="61"/>
      <c r="K327" s="61"/>
      <c r="L327" s="61"/>
      <c r="M327" s="54">
        <f t="shared" si="22"/>
        <v>0</v>
      </c>
      <c r="N327" s="55">
        <f t="shared" si="23"/>
        <v>0</v>
      </c>
      <c r="O327" s="55">
        <f t="shared" si="24"/>
        <v>0</v>
      </c>
      <c r="P327">
        <f t="shared" si="25"/>
      </c>
    </row>
    <row r="328" spans="1:16" ht="15">
      <c r="A328" s="31">
        <v>310</v>
      </c>
      <c r="B328" s="58"/>
      <c r="C328" s="61"/>
      <c r="D328" s="61"/>
      <c r="E328" s="61"/>
      <c r="F328" s="60"/>
      <c r="G328" s="61"/>
      <c r="H328" s="61"/>
      <c r="I328" s="61"/>
      <c r="J328" s="61"/>
      <c r="K328" s="61"/>
      <c r="L328" s="61"/>
      <c r="M328" s="54">
        <f t="shared" si="22"/>
        <v>0</v>
      </c>
      <c r="N328" s="55">
        <f t="shared" si="23"/>
        <v>0</v>
      </c>
      <c r="O328" s="55">
        <f t="shared" si="24"/>
        <v>0</v>
      </c>
      <c r="P328">
        <f t="shared" si="25"/>
      </c>
    </row>
    <row r="329" spans="1:16" ht="15">
      <c r="A329" s="31">
        <v>311</v>
      </c>
      <c r="B329" s="58"/>
      <c r="C329" s="61"/>
      <c r="D329" s="61"/>
      <c r="E329" s="61"/>
      <c r="F329" s="60"/>
      <c r="G329" s="61"/>
      <c r="H329" s="61"/>
      <c r="I329" s="61"/>
      <c r="J329" s="61"/>
      <c r="K329" s="61"/>
      <c r="L329" s="61"/>
      <c r="M329" s="54">
        <f t="shared" si="22"/>
        <v>0</v>
      </c>
      <c r="N329" s="55">
        <f t="shared" si="23"/>
        <v>0</v>
      </c>
      <c r="O329" s="55">
        <f t="shared" si="24"/>
        <v>0</v>
      </c>
      <c r="P329">
        <f t="shared" si="25"/>
      </c>
    </row>
    <row r="330" spans="1:16" ht="15">
      <c r="A330" s="31">
        <v>312</v>
      </c>
      <c r="B330" s="58"/>
      <c r="C330" s="61"/>
      <c r="D330" s="61"/>
      <c r="E330" s="61"/>
      <c r="F330" s="60"/>
      <c r="G330" s="61"/>
      <c r="H330" s="61"/>
      <c r="I330" s="61"/>
      <c r="J330" s="61"/>
      <c r="K330" s="61"/>
      <c r="L330" s="61"/>
      <c r="M330" s="54">
        <f t="shared" si="22"/>
        <v>0</v>
      </c>
      <c r="N330" s="55">
        <f t="shared" si="23"/>
        <v>0</v>
      </c>
      <c r="O330" s="55">
        <f t="shared" si="24"/>
        <v>0</v>
      </c>
      <c r="P330">
        <f t="shared" si="25"/>
      </c>
    </row>
    <row r="331" spans="1:16" ht="15">
      <c r="A331" s="31">
        <v>313</v>
      </c>
      <c r="B331" s="58"/>
      <c r="C331" s="61"/>
      <c r="D331" s="61"/>
      <c r="E331" s="61"/>
      <c r="F331" s="60"/>
      <c r="G331" s="61"/>
      <c r="H331" s="61"/>
      <c r="I331" s="61"/>
      <c r="J331" s="61"/>
      <c r="K331" s="61"/>
      <c r="L331" s="61"/>
      <c r="M331" s="54">
        <f t="shared" si="22"/>
        <v>0</v>
      </c>
      <c r="N331" s="55">
        <f t="shared" si="23"/>
        <v>0</v>
      </c>
      <c r="O331" s="55">
        <f t="shared" si="24"/>
        <v>0</v>
      </c>
      <c r="P331">
        <f t="shared" si="25"/>
      </c>
    </row>
    <row r="332" spans="1:16" ht="15">
      <c r="A332" s="31">
        <v>314</v>
      </c>
      <c r="B332" s="58"/>
      <c r="C332" s="61"/>
      <c r="D332" s="61"/>
      <c r="E332" s="61"/>
      <c r="F332" s="60"/>
      <c r="G332" s="61"/>
      <c r="H332" s="61"/>
      <c r="I332" s="61"/>
      <c r="J332" s="61"/>
      <c r="K332" s="61"/>
      <c r="L332" s="61"/>
      <c r="M332" s="54">
        <f t="shared" si="22"/>
        <v>0</v>
      </c>
      <c r="N332" s="55">
        <f t="shared" si="23"/>
        <v>0</v>
      </c>
      <c r="O332" s="55">
        <f t="shared" si="24"/>
        <v>0</v>
      </c>
      <c r="P332">
        <f t="shared" si="25"/>
      </c>
    </row>
    <row r="333" spans="1:16" ht="15">
      <c r="A333" s="31">
        <v>315</v>
      </c>
      <c r="B333" s="58"/>
      <c r="C333" s="61"/>
      <c r="D333" s="61"/>
      <c r="E333" s="61"/>
      <c r="F333" s="60"/>
      <c r="G333" s="61"/>
      <c r="H333" s="61"/>
      <c r="I333" s="61"/>
      <c r="J333" s="61"/>
      <c r="K333" s="61"/>
      <c r="L333" s="61"/>
      <c r="M333" s="54">
        <f t="shared" si="22"/>
        <v>0</v>
      </c>
      <c r="N333" s="55">
        <f t="shared" si="23"/>
        <v>0</v>
      </c>
      <c r="O333" s="55">
        <f t="shared" si="24"/>
        <v>0</v>
      </c>
      <c r="P333">
        <f t="shared" si="25"/>
      </c>
    </row>
    <row r="334" spans="1:16" ht="15">
      <c r="A334" s="31">
        <v>316</v>
      </c>
      <c r="B334" s="58"/>
      <c r="C334" s="61"/>
      <c r="D334" s="61"/>
      <c r="E334" s="61"/>
      <c r="F334" s="60"/>
      <c r="G334" s="61"/>
      <c r="H334" s="61"/>
      <c r="I334" s="61"/>
      <c r="J334" s="61"/>
      <c r="K334" s="61"/>
      <c r="L334" s="61"/>
      <c r="M334" s="54">
        <f t="shared" si="22"/>
        <v>0</v>
      </c>
      <c r="N334" s="55">
        <f t="shared" si="23"/>
        <v>0</v>
      </c>
      <c r="O334" s="55">
        <f t="shared" si="24"/>
        <v>0</v>
      </c>
      <c r="P334">
        <f t="shared" si="25"/>
      </c>
    </row>
    <row r="335" spans="1:16" ht="15">
      <c r="A335" s="31">
        <v>317</v>
      </c>
      <c r="B335" s="58"/>
      <c r="C335" s="61"/>
      <c r="D335" s="61"/>
      <c r="E335" s="61"/>
      <c r="F335" s="60"/>
      <c r="G335" s="61"/>
      <c r="H335" s="61"/>
      <c r="I335" s="61"/>
      <c r="J335" s="61"/>
      <c r="K335" s="61"/>
      <c r="L335" s="61"/>
      <c r="M335" s="54">
        <f t="shared" si="22"/>
        <v>0</v>
      </c>
      <c r="N335" s="55">
        <f t="shared" si="23"/>
        <v>0</v>
      </c>
      <c r="O335" s="55">
        <f t="shared" si="24"/>
        <v>0</v>
      </c>
      <c r="P335">
        <f t="shared" si="25"/>
      </c>
    </row>
    <row r="336" spans="1:16" ht="15">
      <c r="A336" s="31">
        <v>318</v>
      </c>
      <c r="B336" s="58"/>
      <c r="C336" s="61"/>
      <c r="D336" s="61"/>
      <c r="E336" s="61"/>
      <c r="F336" s="60"/>
      <c r="G336" s="61"/>
      <c r="H336" s="61"/>
      <c r="I336" s="61"/>
      <c r="J336" s="61"/>
      <c r="K336" s="61"/>
      <c r="L336" s="61"/>
      <c r="M336" s="54">
        <f t="shared" si="22"/>
        <v>0</v>
      </c>
      <c r="N336" s="55">
        <f t="shared" si="23"/>
        <v>0</v>
      </c>
      <c r="O336" s="55">
        <f t="shared" si="24"/>
        <v>0</v>
      </c>
      <c r="P336">
        <f t="shared" si="25"/>
      </c>
    </row>
    <row r="337" spans="1:16" ht="15">
      <c r="A337" s="31">
        <v>319</v>
      </c>
      <c r="B337" s="58"/>
      <c r="C337" s="61"/>
      <c r="D337" s="61"/>
      <c r="E337" s="61"/>
      <c r="F337" s="60"/>
      <c r="G337" s="61"/>
      <c r="H337" s="61"/>
      <c r="I337" s="61"/>
      <c r="J337" s="61"/>
      <c r="K337" s="61"/>
      <c r="L337" s="61"/>
      <c r="M337" s="54">
        <f t="shared" si="22"/>
        <v>0</v>
      </c>
      <c r="N337" s="55">
        <f t="shared" si="23"/>
        <v>0</v>
      </c>
      <c r="O337" s="55">
        <f t="shared" si="24"/>
        <v>0</v>
      </c>
      <c r="P337">
        <f t="shared" si="25"/>
      </c>
    </row>
    <row r="338" spans="1:16" ht="15">
      <c r="A338" s="31">
        <v>320</v>
      </c>
      <c r="B338" s="58"/>
      <c r="C338" s="61"/>
      <c r="D338" s="61"/>
      <c r="E338" s="61"/>
      <c r="F338" s="60"/>
      <c r="G338" s="61"/>
      <c r="H338" s="61"/>
      <c r="I338" s="61"/>
      <c r="J338" s="61"/>
      <c r="K338" s="61"/>
      <c r="L338" s="61"/>
      <c r="M338" s="54">
        <f t="shared" si="22"/>
        <v>0</v>
      </c>
      <c r="N338" s="55">
        <f t="shared" si="23"/>
        <v>0</v>
      </c>
      <c r="O338" s="55">
        <f t="shared" si="24"/>
        <v>0</v>
      </c>
      <c r="P338">
        <f t="shared" si="25"/>
      </c>
    </row>
    <row r="339" spans="1:16" ht="15">
      <c r="A339" s="31">
        <v>321</v>
      </c>
      <c r="B339" s="58"/>
      <c r="C339" s="61"/>
      <c r="D339" s="61"/>
      <c r="E339" s="61"/>
      <c r="F339" s="60"/>
      <c r="G339" s="61"/>
      <c r="H339" s="61"/>
      <c r="I339" s="61"/>
      <c r="J339" s="61"/>
      <c r="K339" s="61"/>
      <c r="L339" s="61"/>
      <c r="M339" s="54">
        <f t="shared" si="22"/>
        <v>0</v>
      </c>
      <c r="N339" s="55">
        <f t="shared" si="23"/>
        <v>0</v>
      </c>
      <c r="O339" s="55">
        <f t="shared" si="24"/>
        <v>0</v>
      </c>
      <c r="P339">
        <f t="shared" si="25"/>
      </c>
    </row>
    <row r="340" spans="1:16" ht="15">
      <c r="A340" s="31">
        <v>322</v>
      </c>
      <c r="B340" s="58"/>
      <c r="C340" s="61"/>
      <c r="D340" s="61"/>
      <c r="E340" s="61"/>
      <c r="F340" s="60"/>
      <c r="G340" s="61"/>
      <c r="H340" s="61"/>
      <c r="I340" s="61"/>
      <c r="J340" s="61"/>
      <c r="K340" s="61"/>
      <c r="L340" s="61"/>
      <c r="M340" s="54">
        <f aca="true" t="shared" si="26" ref="M340:M403">IF((F340-L340)=0,0,(G340+H340+I340)/(F340-L340)*100)</f>
        <v>0</v>
      </c>
      <c r="N340" s="55">
        <f aca="true" t="shared" si="27" ref="N340:N403">IF((F340-L340)=0,0,(G340+H340)/(F340-L340)*100)</f>
        <v>0</v>
      </c>
      <c r="O340" s="55">
        <f aca="true" t="shared" si="28" ref="O340:O403">IF((F340-L340)=0,0,(5*G340+4*H340+3*I340+2*(J340+K340))/(F340-L340))</f>
        <v>0</v>
      </c>
      <c r="P340">
        <f aca="true" t="shared" si="29" ref="P340:P403">TRIM(B340)</f>
      </c>
    </row>
    <row r="341" spans="1:16" ht="15">
      <c r="A341" s="31">
        <v>323</v>
      </c>
      <c r="B341" s="58"/>
      <c r="C341" s="61"/>
      <c r="D341" s="61"/>
      <c r="E341" s="61"/>
      <c r="F341" s="60"/>
      <c r="G341" s="61"/>
      <c r="H341" s="61"/>
      <c r="I341" s="61"/>
      <c r="J341" s="61"/>
      <c r="K341" s="61"/>
      <c r="L341" s="61"/>
      <c r="M341" s="54">
        <f t="shared" si="26"/>
        <v>0</v>
      </c>
      <c r="N341" s="55">
        <f t="shared" si="27"/>
        <v>0</v>
      </c>
      <c r="O341" s="55">
        <f t="shared" si="28"/>
        <v>0</v>
      </c>
      <c r="P341">
        <f t="shared" si="29"/>
      </c>
    </row>
    <row r="342" spans="1:16" ht="15">
      <c r="A342" s="31">
        <v>324</v>
      </c>
      <c r="B342" s="58"/>
      <c r="C342" s="61"/>
      <c r="D342" s="61"/>
      <c r="E342" s="61"/>
      <c r="F342" s="60"/>
      <c r="G342" s="61"/>
      <c r="H342" s="61"/>
      <c r="I342" s="61"/>
      <c r="J342" s="61"/>
      <c r="K342" s="61"/>
      <c r="L342" s="61"/>
      <c r="M342" s="54">
        <f t="shared" si="26"/>
        <v>0</v>
      </c>
      <c r="N342" s="55">
        <f t="shared" si="27"/>
        <v>0</v>
      </c>
      <c r="O342" s="55">
        <f t="shared" si="28"/>
        <v>0</v>
      </c>
      <c r="P342">
        <f t="shared" si="29"/>
      </c>
    </row>
    <row r="343" spans="1:16" ht="15">
      <c r="A343" s="31">
        <v>325</v>
      </c>
      <c r="B343" s="58"/>
      <c r="C343" s="61"/>
      <c r="D343" s="61"/>
      <c r="E343" s="61"/>
      <c r="F343" s="60"/>
      <c r="G343" s="61"/>
      <c r="H343" s="61"/>
      <c r="I343" s="61"/>
      <c r="J343" s="61"/>
      <c r="K343" s="61"/>
      <c r="L343" s="61"/>
      <c r="M343" s="54">
        <f t="shared" si="26"/>
        <v>0</v>
      </c>
      <c r="N343" s="55">
        <f t="shared" si="27"/>
        <v>0</v>
      </c>
      <c r="O343" s="55">
        <f t="shared" si="28"/>
        <v>0</v>
      </c>
      <c r="P343">
        <f t="shared" si="29"/>
      </c>
    </row>
    <row r="344" spans="1:16" ht="15">
      <c r="A344" s="31">
        <v>326</v>
      </c>
      <c r="B344" s="58"/>
      <c r="C344" s="61"/>
      <c r="D344" s="61"/>
      <c r="E344" s="61"/>
      <c r="F344" s="60"/>
      <c r="G344" s="61"/>
      <c r="H344" s="61"/>
      <c r="I344" s="61"/>
      <c r="J344" s="61"/>
      <c r="K344" s="61"/>
      <c r="L344" s="61"/>
      <c r="M344" s="54">
        <f t="shared" si="26"/>
        <v>0</v>
      </c>
      <c r="N344" s="55">
        <f t="shared" si="27"/>
        <v>0</v>
      </c>
      <c r="O344" s="55">
        <f t="shared" si="28"/>
        <v>0</v>
      </c>
      <c r="P344">
        <f t="shared" si="29"/>
      </c>
    </row>
    <row r="345" spans="1:16" ht="15">
      <c r="A345" s="31">
        <v>327</v>
      </c>
      <c r="B345" s="58"/>
      <c r="C345" s="61"/>
      <c r="D345" s="61"/>
      <c r="E345" s="61"/>
      <c r="F345" s="60"/>
      <c r="G345" s="61"/>
      <c r="H345" s="61"/>
      <c r="I345" s="61"/>
      <c r="J345" s="61"/>
      <c r="K345" s="61"/>
      <c r="L345" s="61"/>
      <c r="M345" s="54">
        <f t="shared" si="26"/>
        <v>0</v>
      </c>
      <c r="N345" s="55">
        <f t="shared" si="27"/>
        <v>0</v>
      </c>
      <c r="O345" s="55">
        <f t="shared" si="28"/>
        <v>0</v>
      </c>
      <c r="P345">
        <f t="shared" si="29"/>
      </c>
    </row>
    <row r="346" spans="1:16" ht="15">
      <c r="A346" s="31">
        <v>328</v>
      </c>
      <c r="B346" s="58"/>
      <c r="C346" s="61"/>
      <c r="D346" s="61"/>
      <c r="E346" s="61"/>
      <c r="F346" s="60"/>
      <c r="G346" s="61"/>
      <c r="H346" s="61"/>
      <c r="I346" s="61"/>
      <c r="J346" s="61"/>
      <c r="K346" s="61"/>
      <c r="L346" s="61"/>
      <c r="M346" s="54">
        <f t="shared" si="26"/>
        <v>0</v>
      </c>
      <c r="N346" s="55">
        <f t="shared" si="27"/>
        <v>0</v>
      </c>
      <c r="O346" s="55">
        <f t="shared" si="28"/>
        <v>0</v>
      </c>
      <c r="P346">
        <f t="shared" si="29"/>
      </c>
    </row>
    <row r="347" spans="1:16" ht="15">
      <c r="A347" s="31">
        <v>329</v>
      </c>
      <c r="B347" s="58"/>
      <c r="C347" s="61"/>
      <c r="D347" s="61"/>
      <c r="E347" s="61"/>
      <c r="F347" s="60"/>
      <c r="G347" s="61"/>
      <c r="H347" s="61"/>
      <c r="I347" s="61"/>
      <c r="J347" s="61"/>
      <c r="K347" s="61"/>
      <c r="L347" s="61"/>
      <c r="M347" s="54">
        <f t="shared" si="26"/>
        <v>0</v>
      </c>
      <c r="N347" s="55">
        <f t="shared" si="27"/>
        <v>0</v>
      </c>
      <c r="O347" s="55">
        <f t="shared" si="28"/>
        <v>0</v>
      </c>
      <c r="P347">
        <f t="shared" si="29"/>
      </c>
    </row>
    <row r="348" spans="1:16" ht="15">
      <c r="A348" s="31">
        <v>330</v>
      </c>
      <c r="B348" s="58"/>
      <c r="C348" s="61"/>
      <c r="D348" s="61"/>
      <c r="E348" s="61"/>
      <c r="F348" s="60"/>
      <c r="G348" s="61"/>
      <c r="H348" s="61"/>
      <c r="I348" s="61"/>
      <c r="J348" s="61"/>
      <c r="K348" s="61"/>
      <c r="L348" s="61"/>
      <c r="M348" s="54">
        <f t="shared" si="26"/>
        <v>0</v>
      </c>
      <c r="N348" s="55">
        <f t="shared" si="27"/>
        <v>0</v>
      </c>
      <c r="O348" s="55">
        <f t="shared" si="28"/>
        <v>0</v>
      </c>
      <c r="P348">
        <f t="shared" si="29"/>
      </c>
    </row>
    <row r="349" spans="1:16" ht="15">
      <c r="A349" s="31">
        <v>331</v>
      </c>
      <c r="B349" s="58"/>
      <c r="C349" s="61"/>
      <c r="D349" s="61"/>
      <c r="E349" s="61"/>
      <c r="F349" s="60"/>
      <c r="G349" s="61"/>
      <c r="H349" s="61"/>
      <c r="I349" s="61"/>
      <c r="J349" s="61"/>
      <c r="K349" s="61"/>
      <c r="L349" s="61"/>
      <c r="M349" s="54">
        <f t="shared" si="26"/>
        <v>0</v>
      </c>
      <c r="N349" s="55">
        <f t="shared" si="27"/>
        <v>0</v>
      </c>
      <c r="O349" s="55">
        <f t="shared" si="28"/>
        <v>0</v>
      </c>
      <c r="P349">
        <f t="shared" si="29"/>
      </c>
    </row>
    <row r="350" spans="1:16" ht="15">
      <c r="A350" s="31">
        <v>332</v>
      </c>
      <c r="B350" s="58"/>
      <c r="C350" s="61"/>
      <c r="D350" s="61"/>
      <c r="E350" s="61"/>
      <c r="F350" s="60"/>
      <c r="G350" s="61"/>
      <c r="H350" s="61"/>
      <c r="I350" s="61"/>
      <c r="J350" s="61"/>
      <c r="K350" s="61"/>
      <c r="L350" s="61"/>
      <c r="M350" s="54">
        <f t="shared" si="26"/>
        <v>0</v>
      </c>
      <c r="N350" s="55">
        <f t="shared" si="27"/>
        <v>0</v>
      </c>
      <c r="O350" s="55">
        <f t="shared" si="28"/>
        <v>0</v>
      </c>
      <c r="P350">
        <f t="shared" si="29"/>
      </c>
    </row>
    <row r="351" spans="1:16" ht="15">
      <c r="A351" s="31">
        <v>333</v>
      </c>
      <c r="B351" s="58"/>
      <c r="C351" s="61"/>
      <c r="D351" s="61"/>
      <c r="E351" s="61"/>
      <c r="F351" s="60"/>
      <c r="G351" s="61"/>
      <c r="H351" s="61"/>
      <c r="I351" s="61"/>
      <c r="J351" s="61"/>
      <c r="K351" s="61"/>
      <c r="L351" s="61"/>
      <c r="M351" s="54">
        <f t="shared" si="26"/>
        <v>0</v>
      </c>
      <c r="N351" s="55">
        <f t="shared" si="27"/>
        <v>0</v>
      </c>
      <c r="O351" s="55">
        <f t="shared" si="28"/>
        <v>0</v>
      </c>
      <c r="P351">
        <f t="shared" si="29"/>
      </c>
    </row>
    <row r="352" spans="1:16" ht="15">
      <c r="A352" s="31">
        <v>334</v>
      </c>
      <c r="B352" s="58"/>
      <c r="C352" s="61"/>
      <c r="D352" s="61"/>
      <c r="E352" s="61"/>
      <c r="F352" s="60"/>
      <c r="G352" s="61"/>
      <c r="H352" s="61"/>
      <c r="I352" s="61"/>
      <c r="J352" s="61"/>
      <c r="K352" s="61"/>
      <c r="L352" s="61"/>
      <c r="M352" s="54">
        <f t="shared" si="26"/>
        <v>0</v>
      </c>
      <c r="N352" s="55">
        <f t="shared" si="27"/>
        <v>0</v>
      </c>
      <c r="O352" s="55">
        <f t="shared" si="28"/>
        <v>0</v>
      </c>
      <c r="P352">
        <f t="shared" si="29"/>
      </c>
    </row>
    <row r="353" spans="1:16" ht="15">
      <c r="A353" s="31">
        <v>335</v>
      </c>
      <c r="B353" s="58"/>
      <c r="C353" s="61"/>
      <c r="D353" s="61"/>
      <c r="E353" s="61"/>
      <c r="F353" s="60"/>
      <c r="G353" s="61"/>
      <c r="H353" s="61"/>
      <c r="I353" s="61"/>
      <c r="J353" s="61"/>
      <c r="K353" s="61"/>
      <c r="L353" s="61"/>
      <c r="M353" s="54">
        <f t="shared" si="26"/>
        <v>0</v>
      </c>
      <c r="N353" s="55">
        <f t="shared" si="27"/>
        <v>0</v>
      </c>
      <c r="O353" s="55">
        <f t="shared" si="28"/>
        <v>0</v>
      </c>
      <c r="P353">
        <f t="shared" si="29"/>
      </c>
    </row>
    <row r="354" spans="1:16" ht="15">
      <c r="A354" s="31">
        <v>336</v>
      </c>
      <c r="B354" s="58"/>
      <c r="C354" s="61"/>
      <c r="D354" s="61"/>
      <c r="E354" s="61"/>
      <c r="F354" s="60"/>
      <c r="G354" s="61"/>
      <c r="H354" s="61"/>
      <c r="I354" s="61"/>
      <c r="J354" s="61"/>
      <c r="K354" s="61"/>
      <c r="L354" s="61"/>
      <c r="M354" s="54">
        <f t="shared" si="26"/>
        <v>0</v>
      </c>
      <c r="N354" s="55">
        <f t="shared" si="27"/>
        <v>0</v>
      </c>
      <c r="O354" s="55">
        <f t="shared" si="28"/>
        <v>0</v>
      </c>
      <c r="P354">
        <f t="shared" si="29"/>
      </c>
    </row>
    <row r="355" spans="1:16" ht="15">
      <c r="A355" s="31">
        <v>337</v>
      </c>
      <c r="B355" s="58"/>
      <c r="C355" s="61"/>
      <c r="D355" s="61"/>
      <c r="E355" s="61"/>
      <c r="F355" s="60"/>
      <c r="G355" s="61"/>
      <c r="H355" s="61"/>
      <c r="I355" s="61"/>
      <c r="J355" s="61"/>
      <c r="K355" s="61"/>
      <c r="L355" s="61"/>
      <c r="M355" s="54">
        <f t="shared" si="26"/>
        <v>0</v>
      </c>
      <c r="N355" s="55">
        <f t="shared" si="27"/>
        <v>0</v>
      </c>
      <c r="O355" s="55">
        <f t="shared" si="28"/>
        <v>0</v>
      </c>
      <c r="P355">
        <f t="shared" si="29"/>
      </c>
    </row>
    <row r="356" spans="1:16" ht="15">
      <c r="A356" s="31">
        <v>338</v>
      </c>
      <c r="B356" s="58"/>
      <c r="C356" s="61"/>
      <c r="D356" s="61"/>
      <c r="E356" s="61"/>
      <c r="F356" s="60"/>
      <c r="G356" s="61"/>
      <c r="H356" s="61"/>
      <c r="I356" s="61"/>
      <c r="J356" s="61"/>
      <c r="K356" s="61"/>
      <c r="L356" s="61"/>
      <c r="M356" s="54">
        <f t="shared" si="26"/>
        <v>0</v>
      </c>
      <c r="N356" s="55">
        <f t="shared" si="27"/>
        <v>0</v>
      </c>
      <c r="O356" s="55">
        <f t="shared" si="28"/>
        <v>0</v>
      </c>
      <c r="P356">
        <f t="shared" si="29"/>
      </c>
    </row>
    <row r="357" spans="1:16" ht="15">
      <c r="A357" s="31">
        <v>339</v>
      </c>
      <c r="B357" s="58"/>
      <c r="C357" s="61"/>
      <c r="D357" s="61"/>
      <c r="E357" s="61"/>
      <c r="F357" s="60"/>
      <c r="G357" s="61"/>
      <c r="H357" s="61"/>
      <c r="I357" s="61"/>
      <c r="J357" s="61"/>
      <c r="K357" s="61"/>
      <c r="L357" s="61"/>
      <c r="M357" s="54">
        <f t="shared" si="26"/>
        <v>0</v>
      </c>
      <c r="N357" s="55">
        <f t="shared" si="27"/>
        <v>0</v>
      </c>
      <c r="O357" s="55">
        <f t="shared" si="28"/>
        <v>0</v>
      </c>
      <c r="P357">
        <f t="shared" si="29"/>
      </c>
    </row>
    <row r="358" spans="1:16" ht="15">
      <c r="A358" s="31">
        <v>340</v>
      </c>
      <c r="B358" s="58"/>
      <c r="C358" s="61"/>
      <c r="D358" s="61"/>
      <c r="E358" s="61"/>
      <c r="F358" s="60"/>
      <c r="G358" s="61"/>
      <c r="H358" s="61"/>
      <c r="I358" s="61"/>
      <c r="J358" s="61"/>
      <c r="K358" s="61"/>
      <c r="L358" s="61"/>
      <c r="M358" s="54">
        <f t="shared" si="26"/>
        <v>0</v>
      </c>
      <c r="N358" s="55">
        <f t="shared" si="27"/>
        <v>0</v>
      </c>
      <c r="O358" s="55">
        <f t="shared" si="28"/>
        <v>0</v>
      </c>
      <c r="P358">
        <f t="shared" si="29"/>
      </c>
    </row>
    <row r="359" spans="1:16" ht="15">
      <c r="A359" s="31">
        <v>341</v>
      </c>
      <c r="B359" s="58"/>
      <c r="C359" s="61"/>
      <c r="D359" s="61"/>
      <c r="E359" s="61"/>
      <c r="F359" s="60"/>
      <c r="G359" s="61"/>
      <c r="H359" s="61"/>
      <c r="I359" s="61"/>
      <c r="J359" s="61"/>
      <c r="K359" s="61"/>
      <c r="L359" s="61"/>
      <c r="M359" s="54">
        <f t="shared" si="26"/>
        <v>0</v>
      </c>
      <c r="N359" s="55">
        <f t="shared" si="27"/>
        <v>0</v>
      </c>
      <c r="O359" s="55">
        <f t="shared" si="28"/>
        <v>0</v>
      </c>
      <c r="P359">
        <f t="shared" si="29"/>
      </c>
    </row>
    <row r="360" spans="1:16" ht="15">
      <c r="A360" s="31">
        <v>342</v>
      </c>
      <c r="B360" s="58"/>
      <c r="C360" s="61"/>
      <c r="D360" s="61"/>
      <c r="E360" s="61"/>
      <c r="F360" s="60"/>
      <c r="G360" s="61"/>
      <c r="H360" s="61"/>
      <c r="I360" s="61"/>
      <c r="J360" s="61"/>
      <c r="K360" s="61"/>
      <c r="L360" s="61"/>
      <c r="M360" s="54">
        <f t="shared" si="26"/>
        <v>0</v>
      </c>
      <c r="N360" s="55">
        <f t="shared" si="27"/>
        <v>0</v>
      </c>
      <c r="O360" s="55">
        <f t="shared" si="28"/>
        <v>0</v>
      </c>
      <c r="P360">
        <f t="shared" si="29"/>
      </c>
    </row>
    <row r="361" spans="1:16" ht="15">
      <c r="A361" s="31">
        <v>343</v>
      </c>
      <c r="B361" s="58"/>
      <c r="C361" s="61"/>
      <c r="D361" s="61"/>
      <c r="E361" s="61"/>
      <c r="F361" s="60"/>
      <c r="G361" s="61"/>
      <c r="H361" s="61"/>
      <c r="I361" s="61"/>
      <c r="J361" s="61"/>
      <c r="K361" s="61"/>
      <c r="L361" s="61"/>
      <c r="M361" s="54">
        <f t="shared" si="26"/>
        <v>0</v>
      </c>
      <c r="N361" s="55">
        <f t="shared" si="27"/>
        <v>0</v>
      </c>
      <c r="O361" s="55">
        <f t="shared" si="28"/>
        <v>0</v>
      </c>
      <c r="P361">
        <f t="shared" si="29"/>
      </c>
    </row>
    <row r="362" spans="1:16" ht="15">
      <c r="A362" s="31">
        <v>344</v>
      </c>
      <c r="B362" s="58"/>
      <c r="C362" s="61"/>
      <c r="D362" s="61"/>
      <c r="E362" s="61"/>
      <c r="F362" s="60"/>
      <c r="G362" s="61"/>
      <c r="H362" s="61"/>
      <c r="I362" s="61"/>
      <c r="J362" s="61"/>
      <c r="K362" s="61"/>
      <c r="L362" s="61"/>
      <c r="M362" s="54">
        <f t="shared" si="26"/>
        <v>0</v>
      </c>
      <c r="N362" s="55">
        <f t="shared" si="27"/>
        <v>0</v>
      </c>
      <c r="O362" s="55">
        <f t="shared" si="28"/>
        <v>0</v>
      </c>
      <c r="P362">
        <f t="shared" si="29"/>
      </c>
    </row>
    <row r="363" spans="1:16" ht="15">
      <c r="A363" s="31">
        <v>345</v>
      </c>
      <c r="B363" s="58"/>
      <c r="C363" s="61"/>
      <c r="D363" s="61"/>
      <c r="E363" s="61"/>
      <c r="F363" s="60"/>
      <c r="G363" s="61"/>
      <c r="H363" s="61"/>
      <c r="I363" s="61"/>
      <c r="J363" s="61"/>
      <c r="K363" s="61"/>
      <c r="L363" s="61"/>
      <c r="M363" s="54">
        <f t="shared" si="26"/>
        <v>0</v>
      </c>
      <c r="N363" s="55">
        <f t="shared" si="27"/>
        <v>0</v>
      </c>
      <c r="O363" s="55">
        <f t="shared" si="28"/>
        <v>0</v>
      </c>
      <c r="P363">
        <f t="shared" si="29"/>
      </c>
    </row>
    <row r="364" spans="1:16" ht="15">
      <c r="A364" s="31">
        <v>346</v>
      </c>
      <c r="B364" s="58"/>
      <c r="C364" s="61"/>
      <c r="D364" s="61"/>
      <c r="E364" s="61"/>
      <c r="F364" s="60"/>
      <c r="G364" s="61"/>
      <c r="H364" s="61"/>
      <c r="I364" s="61"/>
      <c r="J364" s="61"/>
      <c r="K364" s="61"/>
      <c r="L364" s="61"/>
      <c r="M364" s="54">
        <f t="shared" si="26"/>
        <v>0</v>
      </c>
      <c r="N364" s="55">
        <f t="shared" si="27"/>
        <v>0</v>
      </c>
      <c r="O364" s="55">
        <f t="shared" si="28"/>
        <v>0</v>
      </c>
      <c r="P364">
        <f t="shared" si="29"/>
      </c>
    </row>
    <row r="365" spans="1:16" ht="15">
      <c r="A365" s="31">
        <v>347</v>
      </c>
      <c r="B365" s="58"/>
      <c r="C365" s="61"/>
      <c r="D365" s="61"/>
      <c r="E365" s="61"/>
      <c r="F365" s="60"/>
      <c r="G365" s="61"/>
      <c r="H365" s="61"/>
      <c r="I365" s="61"/>
      <c r="J365" s="61"/>
      <c r="K365" s="61"/>
      <c r="L365" s="61"/>
      <c r="M365" s="54">
        <f t="shared" si="26"/>
        <v>0</v>
      </c>
      <c r="N365" s="55">
        <f t="shared" si="27"/>
        <v>0</v>
      </c>
      <c r="O365" s="55">
        <f t="shared" si="28"/>
        <v>0</v>
      </c>
      <c r="P365">
        <f t="shared" si="29"/>
      </c>
    </row>
    <row r="366" spans="1:16" ht="15">
      <c r="A366" s="31">
        <v>348</v>
      </c>
      <c r="B366" s="58"/>
      <c r="C366" s="61"/>
      <c r="D366" s="61"/>
      <c r="E366" s="61"/>
      <c r="F366" s="60"/>
      <c r="G366" s="61"/>
      <c r="H366" s="61"/>
      <c r="I366" s="61"/>
      <c r="J366" s="61"/>
      <c r="K366" s="61"/>
      <c r="L366" s="61"/>
      <c r="M366" s="54">
        <f t="shared" si="26"/>
        <v>0</v>
      </c>
      <c r="N366" s="55">
        <f t="shared" si="27"/>
        <v>0</v>
      </c>
      <c r="O366" s="55">
        <f t="shared" si="28"/>
        <v>0</v>
      </c>
      <c r="P366">
        <f t="shared" si="29"/>
      </c>
    </row>
    <row r="367" spans="1:16" ht="15">
      <c r="A367" s="31">
        <v>349</v>
      </c>
      <c r="B367" s="58"/>
      <c r="C367" s="61"/>
      <c r="D367" s="61"/>
      <c r="E367" s="61"/>
      <c r="F367" s="60"/>
      <c r="G367" s="61"/>
      <c r="H367" s="61"/>
      <c r="I367" s="61"/>
      <c r="J367" s="61"/>
      <c r="K367" s="61"/>
      <c r="L367" s="61"/>
      <c r="M367" s="54">
        <f t="shared" si="26"/>
        <v>0</v>
      </c>
      <c r="N367" s="55">
        <f t="shared" si="27"/>
        <v>0</v>
      </c>
      <c r="O367" s="55">
        <f t="shared" si="28"/>
        <v>0</v>
      </c>
      <c r="P367">
        <f t="shared" si="29"/>
      </c>
    </row>
    <row r="368" spans="1:16" ht="15">
      <c r="A368" s="31">
        <v>350</v>
      </c>
      <c r="B368" s="58"/>
      <c r="C368" s="61"/>
      <c r="D368" s="61"/>
      <c r="E368" s="61"/>
      <c r="F368" s="60"/>
      <c r="G368" s="61"/>
      <c r="H368" s="61"/>
      <c r="I368" s="61"/>
      <c r="J368" s="61"/>
      <c r="K368" s="61"/>
      <c r="L368" s="61"/>
      <c r="M368" s="54">
        <f t="shared" si="26"/>
        <v>0</v>
      </c>
      <c r="N368" s="55">
        <f t="shared" si="27"/>
        <v>0</v>
      </c>
      <c r="O368" s="55">
        <f t="shared" si="28"/>
        <v>0</v>
      </c>
      <c r="P368">
        <f t="shared" si="29"/>
      </c>
    </row>
    <row r="369" spans="1:16" ht="15">
      <c r="A369" s="31">
        <v>351</v>
      </c>
      <c r="B369" s="58"/>
      <c r="C369" s="61"/>
      <c r="D369" s="61"/>
      <c r="E369" s="61"/>
      <c r="F369" s="60"/>
      <c r="G369" s="61"/>
      <c r="H369" s="61"/>
      <c r="I369" s="61"/>
      <c r="J369" s="61"/>
      <c r="K369" s="61"/>
      <c r="L369" s="61"/>
      <c r="M369" s="54">
        <f t="shared" si="26"/>
        <v>0</v>
      </c>
      <c r="N369" s="55">
        <f t="shared" si="27"/>
        <v>0</v>
      </c>
      <c r="O369" s="55">
        <f t="shared" si="28"/>
        <v>0</v>
      </c>
      <c r="P369">
        <f t="shared" si="29"/>
      </c>
    </row>
    <row r="370" spans="1:16" ht="15">
      <c r="A370" s="31">
        <v>352</v>
      </c>
      <c r="B370" s="58"/>
      <c r="C370" s="61"/>
      <c r="D370" s="61"/>
      <c r="E370" s="61"/>
      <c r="F370" s="60"/>
      <c r="G370" s="61"/>
      <c r="H370" s="61"/>
      <c r="I370" s="61"/>
      <c r="J370" s="61"/>
      <c r="K370" s="61"/>
      <c r="L370" s="61"/>
      <c r="M370" s="54">
        <f t="shared" si="26"/>
        <v>0</v>
      </c>
      <c r="N370" s="55">
        <f t="shared" si="27"/>
        <v>0</v>
      </c>
      <c r="O370" s="55">
        <f t="shared" si="28"/>
        <v>0</v>
      </c>
      <c r="P370">
        <f t="shared" si="29"/>
      </c>
    </row>
    <row r="371" spans="1:16" ht="15">
      <c r="A371" s="31">
        <v>353</v>
      </c>
      <c r="B371" s="58"/>
      <c r="C371" s="61"/>
      <c r="D371" s="61"/>
      <c r="E371" s="61"/>
      <c r="F371" s="60"/>
      <c r="G371" s="61"/>
      <c r="H371" s="61"/>
      <c r="I371" s="61"/>
      <c r="J371" s="61"/>
      <c r="K371" s="61"/>
      <c r="L371" s="61"/>
      <c r="M371" s="54">
        <f t="shared" si="26"/>
        <v>0</v>
      </c>
      <c r="N371" s="55">
        <f t="shared" si="27"/>
        <v>0</v>
      </c>
      <c r="O371" s="55">
        <f t="shared" si="28"/>
        <v>0</v>
      </c>
      <c r="P371">
        <f t="shared" si="29"/>
      </c>
    </row>
    <row r="372" spans="1:16" ht="15">
      <c r="A372" s="31">
        <v>354</v>
      </c>
      <c r="B372" s="58"/>
      <c r="C372" s="61"/>
      <c r="D372" s="61"/>
      <c r="E372" s="61"/>
      <c r="F372" s="60"/>
      <c r="G372" s="61"/>
      <c r="H372" s="61"/>
      <c r="I372" s="61"/>
      <c r="J372" s="61"/>
      <c r="K372" s="61"/>
      <c r="L372" s="61"/>
      <c r="M372" s="54">
        <f t="shared" si="26"/>
        <v>0</v>
      </c>
      <c r="N372" s="55">
        <f t="shared" si="27"/>
        <v>0</v>
      </c>
      <c r="O372" s="55">
        <f t="shared" si="28"/>
        <v>0</v>
      </c>
      <c r="P372">
        <f t="shared" si="29"/>
      </c>
    </row>
    <row r="373" spans="1:16" ht="15">
      <c r="A373" s="31">
        <v>355</v>
      </c>
      <c r="B373" s="58"/>
      <c r="C373" s="61"/>
      <c r="D373" s="61"/>
      <c r="E373" s="61"/>
      <c r="F373" s="60"/>
      <c r="G373" s="61"/>
      <c r="H373" s="61"/>
      <c r="I373" s="61"/>
      <c r="J373" s="61"/>
      <c r="K373" s="61"/>
      <c r="L373" s="61"/>
      <c r="M373" s="54">
        <f t="shared" si="26"/>
        <v>0</v>
      </c>
      <c r="N373" s="55">
        <f t="shared" si="27"/>
        <v>0</v>
      </c>
      <c r="O373" s="55">
        <f t="shared" si="28"/>
        <v>0</v>
      </c>
      <c r="P373">
        <f t="shared" si="29"/>
      </c>
    </row>
    <row r="374" spans="1:16" ht="15">
      <c r="A374" s="31">
        <v>356</v>
      </c>
      <c r="B374" s="58"/>
      <c r="C374" s="61"/>
      <c r="D374" s="61"/>
      <c r="E374" s="61"/>
      <c r="F374" s="60"/>
      <c r="G374" s="61"/>
      <c r="H374" s="61"/>
      <c r="I374" s="61"/>
      <c r="J374" s="61"/>
      <c r="K374" s="61"/>
      <c r="L374" s="61"/>
      <c r="M374" s="54">
        <f t="shared" si="26"/>
        <v>0</v>
      </c>
      <c r="N374" s="55">
        <f t="shared" si="27"/>
        <v>0</v>
      </c>
      <c r="O374" s="55">
        <f t="shared" si="28"/>
        <v>0</v>
      </c>
      <c r="P374">
        <f t="shared" si="29"/>
      </c>
    </row>
    <row r="375" spans="1:16" ht="15">
      <c r="A375" s="31">
        <v>357</v>
      </c>
      <c r="B375" s="58"/>
      <c r="C375" s="61"/>
      <c r="D375" s="61"/>
      <c r="E375" s="61"/>
      <c r="F375" s="60"/>
      <c r="G375" s="61"/>
      <c r="H375" s="61"/>
      <c r="I375" s="61"/>
      <c r="J375" s="61"/>
      <c r="K375" s="61"/>
      <c r="L375" s="61"/>
      <c r="M375" s="54">
        <f t="shared" si="26"/>
        <v>0</v>
      </c>
      <c r="N375" s="55">
        <f t="shared" si="27"/>
        <v>0</v>
      </c>
      <c r="O375" s="55">
        <f t="shared" si="28"/>
        <v>0</v>
      </c>
      <c r="P375">
        <f t="shared" si="29"/>
      </c>
    </row>
    <row r="376" spans="1:16" ht="15">
      <c r="A376" s="31">
        <v>358</v>
      </c>
      <c r="B376" s="58"/>
      <c r="C376" s="61"/>
      <c r="D376" s="61"/>
      <c r="E376" s="61"/>
      <c r="F376" s="60"/>
      <c r="G376" s="61"/>
      <c r="H376" s="61"/>
      <c r="I376" s="61"/>
      <c r="J376" s="61"/>
      <c r="K376" s="61"/>
      <c r="L376" s="61"/>
      <c r="M376" s="54">
        <f t="shared" si="26"/>
        <v>0</v>
      </c>
      <c r="N376" s="55">
        <f t="shared" si="27"/>
        <v>0</v>
      </c>
      <c r="O376" s="55">
        <f t="shared" si="28"/>
        <v>0</v>
      </c>
      <c r="P376">
        <f t="shared" si="29"/>
      </c>
    </row>
    <row r="377" spans="1:16" ht="15">
      <c r="A377" s="31">
        <v>359</v>
      </c>
      <c r="B377" s="58"/>
      <c r="C377" s="61"/>
      <c r="D377" s="61"/>
      <c r="E377" s="61"/>
      <c r="F377" s="60"/>
      <c r="G377" s="61"/>
      <c r="H377" s="61"/>
      <c r="I377" s="61"/>
      <c r="J377" s="61"/>
      <c r="K377" s="61"/>
      <c r="L377" s="61"/>
      <c r="M377" s="54">
        <f t="shared" si="26"/>
        <v>0</v>
      </c>
      <c r="N377" s="55">
        <f t="shared" si="27"/>
        <v>0</v>
      </c>
      <c r="O377" s="55">
        <f t="shared" si="28"/>
        <v>0</v>
      </c>
      <c r="P377">
        <f t="shared" si="29"/>
      </c>
    </row>
    <row r="378" spans="1:16" ht="15">
      <c r="A378" s="31">
        <v>360</v>
      </c>
      <c r="B378" s="58"/>
      <c r="C378" s="61"/>
      <c r="D378" s="61"/>
      <c r="E378" s="61"/>
      <c r="F378" s="60"/>
      <c r="G378" s="61"/>
      <c r="H378" s="61"/>
      <c r="I378" s="61"/>
      <c r="J378" s="61"/>
      <c r="K378" s="61"/>
      <c r="L378" s="61"/>
      <c r="M378" s="54">
        <f t="shared" si="26"/>
        <v>0</v>
      </c>
      <c r="N378" s="55">
        <f t="shared" si="27"/>
        <v>0</v>
      </c>
      <c r="O378" s="55">
        <f t="shared" si="28"/>
        <v>0</v>
      </c>
      <c r="P378">
        <f t="shared" si="29"/>
      </c>
    </row>
    <row r="379" spans="1:16" ht="15">
      <c r="A379" s="31">
        <v>361</v>
      </c>
      <c r="B379" s="58"/>
      <c r="C379" s="61"/>
      <c r="D379" s="61"/>
      <c r="E379" s="61"/>
      <c r="F379" s="60"/>
      <c r="G379" s="61"/>
      <c r="H379" s="61"/>
      <c r="I379" s="61"/>
      <c r="J379" s="61"/>
      <c r="K379" s="61"/>
      <c r="L379" s="61"/>
      <c r="M379" s="54">
        <f t="shared" si="26"/>
        <v>0</v>
      </c>
      <c r="N379" s="55">
        <f t="shared" si="27"/>
        <v>0</v>
      </c>
      <c r="O379" s="55">
        <f t="shared" si="28"/>
        <v>0</v>
      </c>
      <c r="P379">
        <f t="shared" si="29"/>
      </c>
    </row>
    <row r="380" spans="1:16" ht="15">
      <c r="A380" s="31">
        <v>362</v>
      </c>
      <c r="B380" s="58"/>
      <c r="C380" s="61"/>
      <c r="D380" s="61"/>
      <c r="E380" s="61"/>
      <c r="F380" s="60"/>
      <c r="G380" s="61"/>
      <c r="H380" s="61"/>
      <c r="I380" s="61"/>
      <c r="J380" s="61"/>
      <c r="K380" s="61"/>
      <c r="L380" s="61"/>
      <c r="M380" s="54">
        <f t="shared" si="26"/>
        <v>0</v>
      </c>
      <c r="N380" s="55">
        <f t="shared" si="27"/>
        <v>0</v>
      </c>
      <c r="O380" s="55">
        <f t="shared" si="28"/>
        <v>0</v>
      </c>
      <c r="P380">
        <f t="shared" si="29"/>
      </c>
    </row>
    <row r="381" spans="1:16" ht="15">
      <c r="A381" s="31">
        <v>363</v>
      </c>
      <c r="B381" s="58"/>
      <c r="C381" s="61"/>
      <c r="D381" s="61"/>
      <c r="E381" s="61"/>
      <c r="F381" s="60"/>
      <c r="G381" s="61"/>
      <c r="H381" s="61"/>
      <c r="I381" s="61"/>
      <c r="J381" s="61"/>
      <c r="K381" s="61"/>
      <c r="L381" s="61"/>
      <c r="M381" s="54">
        <f t="shared" si="26"/>
        <v>0</v>
      </c>
      <c r="N381" s="55">
        <f t="shared" si="27"/>
        <v>0</v>
      </c>
      <c r="O381" s="55">
        <f t="shared" si="28"/>
        <v>0</v>
      </c>
      <c r="P381">
        <f t="shared" si="29"/>
      </c>
    </row>
    <row r="382" spans="1:16" ht="15">
      <c r="A382" s="31">
        <v>364</v>
      </c>
      <c r="B382" s="58"/>
      <c r="C382" s="61"/>
      <c r="D382" s="61"/>
      <c r="E382" s="61"/>
      <c r="F382" s="60"/>
      <c r="G382" s="61"/>
      <c r="H382" s="61"/>
      <c r="I382" s="61"/>
      <c r="J382" s="61"/>
      <c r="K382" s="61"/>
      <c r="L382" s="61"/>
      <c r="M382" s="54">
        <f t="shared" si="26"/>
        <v>0</v>
      </c>
      <c r="N382" s="55">
        <f t="shared" si="27"/>
        <v>0</v>
      </c>
      <c r="O382" s="55">
        <f t="shared" si="28"/>
        <v>0</v>
      </c>
      <c r="P382">
        <f t="shared" si="29"/>
      </c>
    </row>
    <row r="383" spans="1:16" ht="15">
      <c r="A383" s="31">
        <v>365</v>
      </c>
      <c r="B383" s="58"/>
      <c r="C383" s="61"/>
      <c r="D383" s="61"/>
      <c r="E383" s="61"/>
      <c r="F383" s="60"/>
      <c r="G383" s="61"/>
      <c r="H383" s="61"/>
      <c r="I383" s="61"/>
      <c r="J383" s="61"/>
      <c r="K383" s="61"/>
      <c r="L383" s="61"/>
      <c r="M383" s="54">
        <f t="shared" si="26"/>
        <v>0</v>
      </c>
      <c r="N383" s="55">
        <f t="shared" si="27"/>
        <v>0</v>
      </c>
      <c r="O383" s="55">
        <f t="shared" si="28"/>
        <v>0</v>
      </c>
      <c r="P383">
        <f t="shared" si="29"/>
      </c>
    </row>
    <row r="384" spans="1:16" ht="15">
      <c r="A384" s="31">
        <v>366</v>
      </c>
      <c r="B384" s="58"/>
      <c r="C384" s="61"/>
      <c r="D384" s="61"/>
      <c r="E384" s="61"/>
      <c r="F384" s="60"/>
      <c r="G384" s="61"/>
      <c r="H384" s="61"/>
      <c r="I384" s="61"/>
      <c r="J384" s="61"/>
      <c r="K384" s="61"/>
      <c r="L384" s="61"/>
      <c r="M384" s="54">
        <f t="shared" si="26"/>
        <v>0</v>
      </c>
      <c r="N384" s="55">
        <f t="shared" si="27"/>
        <v>0</v>
      </c>
      <c r="O384" s="55">
        <f t="shared" si="28"/>
        <v>0</v>
      </c>
      <c r="P384">
        <f t="shared" si="29"/>
      </c>
    </row>
    <row r="385" spans="1:16" ht="15">
      <c r="A385" s="31">
        <v>367</v>
      </c>
      <c r="B385" s="58"/>
      <c r="C385" s="61"/>
      <c r="D385" s="61"/>
      <c r="E385" s="61"/>
      <c r="F385" s="60"/>
      <c r="G385" s="61"/>
      <c r="H385" s="61"/>
      <c r="I385" s="61"/>
      <c r="J385" s="61"/>
      <c r="K385" s="61"/>
      <c r="L385" s="61"/>
      <c r="M385" s="54">
        <f t="shared" si="26"/>
        <v>0</v>
      </c>
      <c r="N385" s="55">
        <f t="shared" si="27"/>
        <v>0</v>
      </c>
      <c r="O385" s="55">
        <f t="shared" si="28"/>
        <v>0</v>
      </c>
      <c r="P385">
        <f t="shared" si="29"/>
      </c>
    </row>
    <row r="386" spans="1:16" ht="15">
      <c r="A386" s="31">
        <v>368</v>
      </c>
      <c r="B386" s="58"/>
      <c r="C386" s="61"/>
      <c r="D386" s="61"/>
      <c r="E386" s="61"/>
      <c r="F386" s="60"/>
      <c r="G386" s="61"/>
      <c r="H386" s="61"/>
      <c r="I386" s="61"/>
      <c r="J386" s="61"/>
      <c r="K386" s="61"/>
      <c r="L386" s="61"/>
      <c r="M386" s="54">
        <f t="shared" si="26"/>
        <v>0</v>
      </c>
      <c r="N386" s="55">
        <f t="shared" si="27"/>
        <v>0</v>
      </c>
      <c r="O386" s="55">
        <f t="shared" si="28"/>
        <v>0</v>
      </c>
      <c r="P386">
        <f t="shared" si="29"/>
      </c>
    </row>
    <row r="387" spans="1:16" ht="15">
      <c r="A387" s="31">
        <v>369</v>
      </c>
      <c r="B387" s="58"/>
      <c r="C387" s="61"/>
      <c r="D387" s="61"/>
      <c r="E387" s="61"/>
      <c r="F387" s="60"/>
      <c r="G387" s="61"/>
      <c r="H387" s="61"/>
      <c r="I387" s="61"/>
      <c r="J387" s="61"/>
      <c r="K387" s="61"/>
      <c r="L387" s="61"/>
      <c r="M387" s="54">
        <f t="shared" si="26"/>
        <v>0</v>
      </c>
      <c r="N387" s="55">
        <f t="shared" si="27"/>
        <v>0</v>
      </c>
      <c r="O387" s="55">
        <f t="shared" si="28"/>
        <v>0</v>
      </c>
      <c r="P387">
        <f t="shared" si="29"/>
      </c>
    </row>
    <row r="388" spans="1:16" ht="15">
      <c r="A388" s="31">
        <v>370</v>
      </c>
      <c r="B388" s="58"/>
      <c r="C388" s="61"/>
      <c r="D388" s="61"/>
      <c r="E388" s="61"/>
      <c r="F388" s="60"/>
      <c r="G388" s="61"/>
      <c r="H388" s="61"/>
      <c r="I388" s="61"/>
      <c r="J388" s="61"/>
      <c r="K388" s="61"/>
      <c r="L388" s="61"/>
      <c r="M388" s="54">
        <f t="shared" si="26"/>
        <v>0</v>
      </c>
      <c r="N388" s="55">
        <f t="shared" si="27"/>
        <v>0</v>
      </c>
      <c r="O388" s="55">
        <f t="shared" si="28"/>
        <v>0</v>
      </c>
      <c r="P388">
        <f t="shared" si="29"/>
      </c>
    </row>
    <row r="389" spans="1:16" ht="15">
      <c r="A389" s="31">
        <v>371</v>
      </c>
      <c r="B389" s="58"/>
      <c r="C389" s="61"/>
      <c r="D389" s="61"/>
      <c r="E389" s="61"/>
      <c r="F389" s="60"/>
      <c r="G389" s="61"/>
      <c r="H389" s="61"/>
      <c r="I389" s="61"/>
      <c r="J389" s="61"/>
      <c r="K389" s="61"/>
      <c r="L389" s="61"/>
      <c r="M389" s="54">
        <f t="shared" si="26"/>
        <v>0</v>
      </c>
      <c r="N389" s="55">
        <f t="shared" si="27"/>
        <v>0</v>
      </c>
      <c r="O389" s="55">
        <f t="shared" si="28"/>
        <v>0</v>
      </c>
      <c r="P389">
        <f t="shared" si="29"/>
      </c>
    </row>
    <row r="390" spans="1:16" ht="15">
      <c r="A390" s="31">
        <v>372</v>
      </c>
      <c r="B390" s="58"/>
      <c r="C390" s="61"/>
      <c r="D390" s="61"/>
      <c r="E390" s="61"/>
      <c r="F390" s="60"/>
      <c r="G390" s="61"/>
      <c r="H390" s="61"/>
      <c r="I390" s="61"/>
      <c r="J390" s="61"/>
      <c r="K390" s="61"/>
      <c r="L390" s="61"/>
      <c r="M390" s="54">
        <f t="shared" si="26"/>
        <v>0</v>
      </c>
      <c r="N390" s="55">
        <f t="shared" si="27"/>
        <v>0</v>
      </c>
      <c r="O390" s="55">
        <f t="shared" si="28"/>
        <v>0</v>
      </c>
      <c r="P390">
        <f t="shared" si="29"/>
      </c>
    </row>
    <row r="391" spans="1:16" ht="15">
      <c r="A391" s="31">
        <v>373</v>
      </c>
      <c r="B391" s="58"/>
      <c r="C391" s="61"/>
      <c r="D391" s="61"/>
      <c r="E391" s="61"/>
      <c r="F391" s="60"/>
      <c r="G391" s="61"/>
      <c r="H391" s="61"/>
      <c r="I391" s="61"/>
      <c r="J391" s="61"/>
      <c r="K391" s="61"/>
      <c r="L391" s="61"/>
      <c r="M391" s="54">
        <f t="shared" si="26"/>
        <v>0</v>
      </c>
      <c r="N391" s="55">
        <f t="shared" si="27"/>
        <v>0</v>
      </c>
      <c r="O391" s="55">
        <f t="shared" si="28"/>
        <v>0</v>
      </c>
      <c r="P391">
        <f t="shared" si="29"/>
      </c>
    </row>
    <row r="392" spans="1:16" ht="15">
      <c r="A392" s="31">
        <v>374</v>
      </c>
      <c r="B392" s="58"/>
      <c r="C392" s="61"/>
      <c r="D392" s="61"/>
      <c r="E392" s="61"/>
      <c r="F392" s="60"/>
      <c r="G392" s="61"/>
      <c r="H392" s="61"/>
      <c r="I392" s="61"/>
      <c r="J392" s="61"/>
      <c r="K392" s="61"/>
      <c r="L392" s="61"/>
      <c r="M392" s="54">
        <f t="shared" si="26"/>
        <v>0</v>
      </c>
      <c r="N392" s="55">
        <f t="shared" si="27"/>
        <v>0</v>
      </c>
      <c r="O392" s="55">
        <f t="shared" si="28"/>
        <v>0</v>
      </c>
      <c r="P392">
        <f t="shared" si="29"/>
      </c>
    </row>
    <row r="393" spans="1:16" ht="15">
      <c r="A393" s="31">
        <v>375</v>
      </c>
      <c r="B393" s="58"/>
      <c r="C393" s="61"/>
      <c r="D393" s="61"/>
      <c r="E393" s="61"/>
      <c r="F393" s="60"/>
      <c r="G393" s="61"/>
      <c r="H393" s="61"/>
      <c r="I393" s="61"/>
      <c r="J393" s="61"/>
      <c r="K393" s="61"/>
      <c r="L393" s="61"/>
      <c r="M393" s="54">
        <f t="shared" si="26"/>
        <v>0</v>
      </c>
      <c r="N393" s="55">
        <f t="shared" si="27"/>
        <v>0</v>
      </c>
      <c r="O393" s="55">
        <f t="shared" si="28"/>
        <v>0</v>
      </c>
      <c r="P393">
        <f t="shared" si="29"/>
      </c>
    </row>
    <row r="394" spans="1:16" ht="15">
      <c r="A394" s="31">
        <v>376</v>
      </c>
      <c r="B394" s="58"/>
      <c r="C394" s="61"/>
      <c r="D394" s="61"/>
      <c r="E394" s="61"/>
      <c r="F394" s="60"/>
      <c r="G394" s="61"/>
      <c r="H394" s="61"/>
      <c r="I394" s="61"/>
      <c r="J394" s="61"/>
      <c r="K394" s="61"/>
      <c r="L394" s="61"/>
      <c r="M394" s="54">
        <f t="shared" si="26"/>
        <v>0</v>
      </c>
      <c r="N394" s="55">
        <f t="shared" si="27"/>
        <v>0</v>
      </c>
      <c r="O394" s="55">
        <f t="shared" si="28"/>
        <v>0</v>
      </c>
      <c r="P394">
        <f t="shared" si="29"/>
      </c>
    </row>
    <row r="395" spans="1:16" ht="15">
      <c r="A395" s="31">
        <v>377</v>
      </c>
      <c r="B395" s="58"/>
      <c r="C395" s="61"/>
      <c r="D395" s="61"/>
      <c r="E395" s="61"/>
      <c r="F395" s="60"/>
      <c r="G395" s="61"/>
      <c r="H395" s="61"/>
      <c r="I395" s="61"/>
      <c r="J395" s="61"/>
      <c r="K395" s="61"/>
      <c r="L395" s="61"/>
      <c r="M395" s="54">
        <f t="shared" si="26"/>
        <v>0</v>
      </c>
      <c r="N395" s="55">
        <f t="shared" si="27"/>
        <v>0</v>
      </c>
      <c r="O395" s="55">
        <f t="shared" si="28"/>
        <v>0</v>
      </c>
      <c r="P395">
        <f t="shared" si="29"/>
      </c>
    </row>
    <row r="396" spans="1:16" ht="15">
      <c r="A396" s="31">
        <v>378</v>
      </c>
      <c r="B396" s="58"/>
      <c r="C396" s="61"/>
      <c r="D396" s="61"/>
      <c r="E396" s="61"/>
      <c r="F396" s="60"/>
      <c r="G396" s="61"/>
      <c r="H396" s="61"/>
      <c r="I396" s="61"/>
      <c r="J396" s="61"/>
      <c r="K396" s="61"/>
      <c r="L396" s="61"/>
      <c r="M396" s="54">
        <f t="shared" si="26"/>
        <v>0</v>
      </c>
      <c r="N396" s="55">
        <f t="shared" si="27"/>
        <v>0</v>
      </c>
      <c r="O396" s="55">
        <f t="shared" si="28"/>
        <v>0</v>
      </c>
      <c r="P396">
        <f t="shared" si="29"/>
      </c>
    </row>
    <row r="397" spans="1:16" ht="15">
      <c r="A397" s="31">
        <v>379</v>
      </c>
      <c r="B397" s="58"/>
      <c r="C397" s="61"/>
      <c r="D397" s="61"/>
      <c r="E397" s="61"/>
      <c r="F397" s="60"/>
      <c r="G397" s="61"/>
      <c r="H397" s="61"/>
      <c r="I397" s="61"/>
      <c r="J397" s="61"/>
      <c r="K397" s="61"/>
      <c r="L397" s="61"/>
      <c r="M397" s="54">
        <f t="shared" si="26"/>
        <v>0</v>
      </c>
      <c r="N397" s="55">
        <f t="shared" si="27"/>
        <v>0</v>
      </c>
      <c r="O397" s="55">
        <f t="shared" si="28"/>
        <v>0</v>
      </c>
      <c r="P397">
        <f t="shared" si="29"/>
      </c>
    </row>
    <row r="398" spans="1:16" ht="15">
      <c r="A398" s="31">
        <v>380</v>
      </c>
      <c r="B398" s="58"/>
      <c r="C398" s="61"/>
      <c r="D398" s="61"/>
      <c r="E398" s="61"/>
      <c r="F398" s="60"/>
      <c r="G398" s="61"/>
      <c r="H398" s="61"/>
      <c r="I398" s="61"/>
      <c r="J398" s="61"/>
      <c r="K398" s="61"/>
      <c r="L398" s="61"/>
      <c r="M398" s="54">
        <f t="shared" si="26"/>
        <v>0</v>
      </c>
      <c r="N398" s="55">
        <f t="shared" si="27"/>
        <v>0</v>
      </c>
      <c r="O398" s="55">
        <f t="shared" si="28"/>
        <v>0</v>
      </c>
      <c r="P398">
        <f t="shared" si="29"/>
      </c>
    </row>
    <row r="399" spans="1:16" ht="15">
      <c r="A399" s="31">
        <v>381</v>
      </c>
      <c r="B399" s="58"/>
      <c r="C399" s="61"/>
      <c r="D399" s="61"/>
      <c r="E399" s="61"/>
      <c r="F399" s="60"/>
      <c r="G399" s="61"/>
      <c r="H399" s="61"/>
      <c r="I399" s="61"/>
      <c r="J399" s="61"/>
      <c r="K399" s="61"/>
      <c r="L399" s="61"/>
      <c r="M399" s="54">
        <f t="shared" si="26"/>
        <v>0</v>
      </c>
      <c r="N399" s="55">
        <f t="shared" si="27"/>
        <v>0</v>
      </c>
      <c r="O399" s="55">
        <f t="shared" si="28"/>
        <v>0</v>
      </c>
      <c r="P399">
        <f t="shared" si="29"/>
      </c>
    </row>
    <row r="400" spans="1:16" ht="15">
      <c r="A400" s="31">
        <v>382</v>
      </c>
      <c r="B400" s="58"/>
      <c r="C400" s="61"/>
      <c r="D400" s="61"/>
      <c r="E400" s="61"/>
      <c r="F400" s="60"/>
      <c r="G400" s="61"/>
      <c r="H400" s="61"/>
      <c r="I400" s="61"/>
      <c r="J400" s="61"/>
      <c r="K400" s="61"/>
      <c r="L400" s="61"/>
      <c r="M400" s="54">
        <f t="shared" si="26"/>
        <v>0</v>
      </c>
      <c r="N400" s="55">
        <f t="shared" si="27"/>
        <v>0</v>
      </c>
      <c r="O400" s="55">
        <f t="shared" si="28"/>
        <v>0</v>
      </c>
      <c r="P400">
        <f t="shared" si="29"/>
      </c>
    </row>
    <row r="401" spans="1:16" ht="15">
      <c r="A401" s="31">
        <v>383</v>
      </c>
      <c r="B401" s="58"/>
      <c r="C401" s="61"/>
      <c r="D401" s="61"/>
      <c r="E401" s="61"/>
      <c r="F401" s="60"/>
      <c r="G401" s="61"/>
      <c r="H401" s="61"/>
      <c r="I401" s="61"/>
      <c r="J401" s="61"/>
      <c r="K401" s="61"/>
      <c r="L401" s="61"/>
      <c r="M401" s="54">
        <f t="shared" si="26"/>
        <v>0</v>
      </c>
      <c r="N401" s="55">
        <f t="shared" si="27"/>
        <v>0</v>
      </c>
      <c r="O401" s="55">
        <f t="shared" si="28"/>
        <v>0</v>
      </c>
      <c r="P401">
        <f t="shared" si="29"/>
      </c>
    </row>
    <row r="402" spans="1:16" ht="15">
      <c r="A402" s="31">
        <v>384</v>
      </c>
      <c r="B402" s="58"/>
      <c r="C402" s="61"/>
      <c r="D402" s="61"/>
      <c r="E402" s="61"/>
      <c r="F402" s="60"/>
      <c r="G402" s="61"/>
      <c r="H402" s="61"/>
      <c r="I402" s="61"/>
      <c r="J402" s="61"/>
      <c r="K402" s="61"/>
      <c r="L402" s="61"/>
      <c r="M402" s="54">
        <f t="shared" si="26"/>
        <v>0</v>
      </c>
      <c r="N402" s="55">
        <f t="shared" si="27"/>
        <v>0</v>
      </c>
      <c r="O402" s="55">
        <f t="shared" si="28"/>
        <v>0</v>
      </c>
      <c r="P402">
        <f t="shared" si="29"/>
      </c>
    </row>
    <row r="403" spans="1:16" ht="15">
      <c r="A403" s="31">
        <v>385</v>
      </c>
      <c r="B403" s="58"/>
      <c r="C403" s="61"/>
      <c r="D403" s="61"/>
      <c r="E403" s="61"/>
      <c r="F403" s="60"/>
      <c r="G403" s="61"/>
      <c r="H403" s="61"/>
      <c r="I403" s="61"/>
      <c r="J403" s="61"/>
      <c r="K403" s="61"/>
      <c r="L403" s="61"/>
      <c r="M403" s="54">
        <f t="shared" si="26"/>
        <v>0</v>
      </c>
      <c r="N403" s="55">
        <f t="shared" si="27"/>
        <v>0</v>
      </c>
      <c r="O403" s="55">
        <f t="shared" si="28"/>
        <v>0</v>
      </c>
      <c r="P403">
        <f t="shared" si="29"/>
      </c>
    </row>
    <row r="404" spans="1:16" ht="15">
      <c r="A404" s="31">
        <v>386</v>
      </c>
      <c r="B404" s="58"/>
      <c r="C404" s="61"/>
      <c r="D404" s="61"/>
      <c r="E404" s="61"/>
      <c r="F404" s="60"/>
      <c r="G404" s="61"/>
      <c r="H404" s="61"/>
      <c r="I404" s="61"/>
      <c r="J404" s="61"/>
      <c r="K404" s="61"/>
      <c r="L404" s="61"/>
      <c r="M404" s="54">
        <f aca="true" t="shared" si="30" ref="M404:M467">IF((F404-L404)=0,0,(G404+H404+I404)/(F404-L404)*100)</f>
        <v>0</v>
      </c>
      <c r="N404" s="55">
        <f aca="true" t="shared" si="31" ref="N404:N467">IF((F404-L404)=0,0,(G404+H404)/(F404-L404)*100)</f>
        <v>0</v>
      </c>
      <c r="O404" s="55">
        <f aca="true" t="shared" si="32" ref="O404:O467">IF((F404-L404)=0,0,(5*G404+4*H404+3*I404+2*(J404+K404))/(F404-L404))</f>
        <v>0</v>
      </c>
      <c r="P404">
        <f aca="true" t="shared" si="33" ref="P404:P467">TRIM(B404)</f>
      </c>
    </row>
    <row r="405" spans="1:16" ht="15">
      <c r="A405" s="31">
        <v>387</v>
      </c>
      <c r="B405" s="58"/>
      <c r="C405" s="61"/>
      <c r="D405" s="61"/>
      <c r="E405" s="61"/>
      <c r="F405" s="60"/>
      <c r="G405" s="61"/>
      <c r="H405" s="61"/>
      <c r="I405" s="61"/>
      <c r="J405" s="61"/>
      <c r="K405" s="61"/>
      <c r="L405" s="61"/>
      <c r="M405" s="54">
        <f t="shared" si="30"/>
        <v>0</v>
      </c>
      <c r="N405" s="55">
        <f t="shared" si="31"/>
        <v>0</v>
      </c>
      <c r="O405" s="55">
        <f t="shared" si="32"/>
        <v>0</v>
      </c>
      <c r="P405">
        <f t="shared" si="33"/>
      </c>
    </row>
    <row r="406" spans="1:16" ht="15">
      <c r="A406" s="31">
        <v>388</v>
      </c>
      <c r="B406" s="58"/>
      <c r="C406" s="61"/>
      <c r="D406" s="61"/>
      <c r="E406" s="61"/>
      <c r="F406" s="60"/>
      <c r="G406" s="61"/>
      <c r="H406" s="61"/>
      <c r="I406" s="61"/>
      <c r="J406" s="61"/>
      <c r="K406" s="61"/>
      <c r="L406" s="61"/>
      <c r="M406" s="54">
        <f t="shared" si="30"/>
        <v>0</v>
      </c>
      <c r="N406" s="55">
        <f t="shared" si="31"/>
        <v>0</v>
      </c>
      <c r="O406" s="55">
        <f t="shared" si="32"/>
        <v>0</v>
      </c>
      <c r="P406">
        <f t="shared" si="33"/>
      </c>
    </row>
    <row r="407" spans="1:16" ht="15">
      <c r="A407" s="31">
        <v>389</v>
      </c>
      <c r="B407" s="58"/>
      <c r="C407" s="61"/>
      <c r="D407" s="61"/>
      <c r="E407" s="61"/>
      <c r="F407" s="60"/>
      <c r="G407" s="61"/>
      <c r="H407" s="61"/>
      <c r="I407" s="61"/>
      <c r="J407" s="61"/>
      <c r="K407" s="61"/>
      <c r="L407" s="61"/>
      <c r="M407" s="54">
        <f t="shared" si="30"/>
        <v>0</v>
      </c>
      <c r="N407" s="55">
        <f t="shared" si="31"/>
        <v>0</v>
      </c>
      <c r="O407" s="55">
        <f t="shared" si="32"/>
        <v>0</v>
      </c>
      <c r="P407">
        <f t="shared" si="33"/>
      </c>
    </row>
    <row r="408" spans="1:16" ht="15">
      <c r="A408" s="31">
        <v>390</v>
      </c>
      <c r="B408" s="58"/>
      <c r="C408" s="61"/>
      <c r="D408" s="61"/>
      <c r="E408" s="61"/>
      <c r="F408" s="60"/>
      <c r="G408" s="61"/>
      <c r="H408" s="61"/>
      <c r="I408" s="61"/>
      <c r="J408" s="61"/>
      <c r="K408" s="61"/>
      <c r="L408" s="61"/>
      <c r="M408" s="54">
        <f t="shared" si="30"/>
        <v>0</v>
      </c>
      <c r="N408" s="55">
        <f t="shared" si="31"/>
        <v>0</v>
      </c>
      <c r="O408" s="55">
        <f t="shared" si="32"/>
        <v>0</v>
      </c>
      <c r="P408">
        <f t="shared" si="33"/>
      </c>
    </row>
    <row r="409" spans="1:16" ht="15">
      <c r="A409" s="31">
        <v>391</v>
      </c>
      <c r="B409" s="58"/>
      <c r="C409" s="61"/>
      <c r="D409" s="61"/>
      <c r="E409" s="61"/>
      <c r="F409" s="60"/>
      <c r="G409" s="61"/>
      <c r="H409" s="61"/>
      <c r="I409" s="61"/>
      <c r="J409" s="61"/>
      <c r="K409" s="61"/>
      <c r="L409" s="61"/>
      <c r="M409" s="54">
        <f t="shared" si="30"/>
        <v>0</v>
      </c>
      <c r="N409" s="55">
        <f t="shared" si="31"/>
        <v>0</v>
      </c>
      <c r="O409" s="55">
        <f t="shared" si="32"/>
        <v>0</v>
      </c>
      <c r="P409">
        <f t="shared" si="33"/>
      </c>
    </row>
    <row r="410" spans="1:16" ht="15">
      <c r="A410" s="31">
        <v>392</v>
      </c>
      <c r="B410" s="58"/>
      <c r="C410" s="61"/>
      <c r="D410" s="61"/>
      <c r="E410" s="61"/>
      <c r="F410" s="60"/>
      <c r="G410" s="61"/>
      <c r="H410" s="61"/>
      <c r="I410" s="61"/>
      <c r="J410" s="61"/>
      <c r="K410" s="61"/>
      <c r="L410" s="61"/>
      <c r="M410" s="54">
        <f t="shared" si="30"/>
        <v>0</v>
      </c>
      <c r="N410" s="55">
        <f t="shared" si="31"/>
        <v>0</v>
      </c>
      <c r="O410" s="55">
        <f t="shared" si="32"/>
        <v>0</v>
      </c>
      <c r="P410">
        <f t="shared" si="33"/>
      </c>
    </row>
    <row r="411" spans="1:16" ht="15">
      <c r="A411" s="31">
        <v>393</v>
      </c>
      <c r="B411" s="58"/>
      <c r="C411" s="61"/>
      <c r="D411" s="61"/>
      <c r="E411" s="61"/>
      <c r="F411" s="60"/>
      <c r="G411" s="61"/>
      <c r="H411" s="61"/>
      <c r="I411" s="61"/>
      <c r="J411" s="61"/>
      <c r="K411" s="61"/>
      <c r="L411" s="61"/>
      <c r="M411" s="54">
        <f t="shared" si="30"/>
        <v>0</v>
      </c>
      <c r="N411" s="55">
        <f t="shared" si="31"/>
        <v>0</v>
      </c>
      <c r="O411" s="55">
        <f t="shared" si="32"/>
        <v>0</v>
      </c>
      <c r="P411">
        <f t="shared" si="33"/>
      </c>
    </row>
    <row r="412" spans="1:16" ht="15">
      <c r="A412" s="31">
        <v>394</v>
      </c>
      <c r="B412" s="58"/>
      <c r="C412" s="61"/>
      <c r="D412" s="61"/>
      <c r="E412" s="61"/>
      <c r="F412" s="60"/>
      <c r="G412" s="61"/>
      <c r="H412" s="61"/>
      <c r="I412" s="61"/>
      <c r="J412" s="61"/>
      <c r="K412" s="61"/>
      <c r="L412" s="61"/>
      <c r="M412" s="54">
        <f t="shared" si="30"/>
        <v>0</v>
      </c>
      <c r="N412" s="55">
        <f t="shared" si="31"/>
        <v>0</v>
      </c>
      <c r="O412" s="55">
        <f t="shared" si="32"/>
        <v>0</v>
      </c>
      <c r="P412">
        <f t="shared" si="33"/>
      </c>
    </row>
    <row r="413" spans="1:16" ht="15">
      <c r="A413" s="31">
        <v>395</v>
      </c>
      <c r="B413" s="58"/>
      <c r="C413" s="61"/>
      <c r="D413" s="61"/>
      <c r="E413" s="61"/>
      <c r="F413" s="60"/>
      <c r="G413" s="61"/>
      <c r="H413" s="61"/>
      <c r="I413" s="61"/>
      <c r="J413" s="61"/>
      <c r="K413" s="61"/>
      <c r="L413" s="61"/>
      <c r="M413" s="54">
        <f t="shared" si="30"/>
        <v>0</v>
      </c>
      <c r="N413" s="55">
        <f t="shared" si="31"/>
        <v>0</v>
      </c>
      <c r="O413" s="55">
        <f t="shared" si="32"/>
        <v>0</v>
      </c>
      <c r="P413">
        <f t="shared" si="33"/>
      </c>
    </row>
    <row r="414" spans="1:16" ht="15">
      <c r="A414" s="31">
        <v>396</v>
      </c>
      <c r="B414" s="58"/>
      <c r="C414" s="61"/>
      <c r="D414" s="61"/>
      <c r="E414" s="61"/>
      <c r="F414" s="60"/>
      <c r="G414" s="61"/>
      <c r="H414" s="61"/>
      <c r="I414" s="61"/>
      <c r="J414" s="61"/>
      <c r="K414" s="61"/>
      <c r="L414" s="61"/>
      <c r="M414" s="54">
        <f t="shared" si="30"/>
        <v>0</v>
      </c>
      <c r="N414" s="55">
        <f t="shared" si="31"/>
        <v>0</v>
      </c>
      <c r="O414" s="55">
        <f t="shared" si="32"/>
        <v>0</v>
      </c>
      <c r="P414">
        <f t="shared" si="33"/>
      </c>
    </row>
    <row r="415" spans="1:16" ht="15">
      <c r="A415" s="31">
        <v>397</v>
      </c>
      <c r="B415" s="58"/>
      <c r="C415" s="61"/>
      <c r="D415" s="61"/>
      <c r="E415" s="61"/>
      <c r="F415" s="60"/>
      <c r="G415" s="61"/>
      <c r="H415" s="61"/>
      <c r="I415" s="61"/>
      <c r="J415" s="61"/>
      <c r="K415" s="61"/>
      <c r="L415" s="61"/>
      <c r="M415" s="54">
        <f t="shared" si="30"/>
        <v>0</v>
      </c>
      <c r="N415" s="55">
        <f t="shared" si="31"/>
        <v>0</v>
      </c>
      <c r="O415" s="55">
        <f t="shared" si="32"/>
        <v>0</v>
      </c>
      <c r="P415">
        <f t="shared" si="33"/>
      </c>
    </row>
    <row r="416" spans="1:16" ht="15">
      <c r="A416" s="31">
        <v>398</v>
      </c>
      <c r="B416" s="58"/>
      <c r="C416" s="61"/>
      <c r="D416" s="61"/>
      <c r="E416" s="61"/>
      <c r="F416" s="60"/>
      <c r="G416" s="61"/>
      <c r="H416" s="61"/>
      <c r="I416" s="61"/>
      <c r="J416" s="61"/>
      <c r="K416" s="61"/>
      <c r="L416" s="61"/>
      <c r="M416" s="54">
        <f t="shared" si="30"/>
        <v>0</v>
      </c>
      <c r="N416" s="55">
        <f t="shared" si="31"/>
        <v>0</v>
      </c>
      <c r="O416" s="55">
        <f t="shared" si="32"/>
        <v>0</v>
      </c>
      <c r="P416">
        <f t="shared" si="33"/>
      </c>
    </row>
    <row r="417" spans="1:16" ht="15">
      <c r="A417" s="31">
        <v>399</v>
      </c>
      <c r="B417" s="58"/>
      <c r="C417" s="61"/>
      <c r="D417" s="61"/>
      <c r="E417" s="61"/>
      <c r="F417" s="60"/>
      <c r="G417" s="61"/>
      <c r="H417" s="61"/>
      <c r="I417" s="61"/>
      <c r="J417" s="61"/>
      <c r="K417" s="61"/>
      <c r="L417" s="61"/>
      <c r="M417" s="54">
        <f t="shared" si="30"/>
        <v>0</v>
      </c>
      <c r="N417" s="55">
        <f t="shared" si="31"/>
        <v>0</v>
      </c>
      <c r="O417" s="55">
        <f t="shared" si="32"/>
        <v>0</v>
      </c>
      <c r="P417">
        <f t="shared" si="33"/>
      </c>
    </row>
    <row r="418" spans="1:16" ht="15">
      <c r="A418" s="31">
        <v>400</v>
      </c>
      <c r="B418" s="58"/>
      <c r="C418" s="61"/>
      <c r="D418" s="61"/>
      <c r="E418" s="61"/>
      <c r="F418" s="60"/>
      <c r="G418" s="61"/>
      <c r="H418" s="61"/>
      <c r="I418" s="61"/>
      <c r="J418" s="61"/>
      <c r="K418" s="61"/>
      <c r="L418" s="61"/>
      <c r="M418" s="54">
        <f t="shared" si="30"/>
        <v>0</v>
      </c>
      <c r="N418" s="55">
        <f t="shared" si="31"/>
        <v>0</v>
      </c>
      <c r="O418" s="55">
        <f t="shared" si="32"/>
        <v>0</v>
      </c>
      <c r="P418">
        <f t="shared" si="33"/>
      </c>
    </row>
    <row r="419" spans="1:16" ht="15">
      <c r="A419" s="31">
        <v>401</v>
      </c>
      <c r="B419" s="58"/>
      <c r="C419" s="61"/>
      <c r="D419" s="61"/>
      <c r="E419" s="61"/>
      <c r="F419" s="60"/>
      <c r="G419" s="61"/>
      <c r="H419" s="61"/>
      <c r="I419" s="61"/>
      <c r="J419" s="61"/>
      <c r="K419" s="61"/>
      <c r="L419" s="61"/>
      <c r="M419" s="54">
        <f t="shared" si="30"/>
        <v>0</v>
      </c>
      <c r="N419" s="55">
        <f t="shared" si="31"/>
        <v>0</v>
      </c>
      <c r="O419" s="55">
        <f t="shared" si="32"/>
        <v>0</v>
      </c>
      <c r="P419">
        <f t="shared" si="33"/>
      </c>
    </row>
    <row r="420" spans="1:16" ht="15">
      <c r="A420" s="31">
        <v>402</v>
      </c>
      <c r="B420" s="58"/>
      <c r="C420" s="61"/>
      <c r="D420" s="61"/>
      <c r="E420" s="61"/>
      <c r="F420" s="60"/>
      <c r="G420" s="61"/>
      <c r="H420" s="61"/>
      <c r="I420" s="61"/>
      <c r="J420" s="61"/>
      <c r="K420" s="61"/>
      <c r="L420" s="61"/>
      <c r="M420" s="54">
        <f t="shared" si="30"/>
        <v>0</v>
      </c>
      <c r="N420" s="55">
        <f t="shared" si="31"/>
        <v>0</v>
      </c>
      <c r="O420" s="55">
        <f t="shared" si="32"/>
        <v>0</v>
      </c>
      <c r="P420">
        <f t="shared" si="33"/>
      </c>
    </row>
    <row r="421" spans="1:16" ht="15">
      <c r="A421" s="31">
        <v>403</v>
      </c>
      <c r="B421" s="58"/>
      <c r="C421" s="61"/>
      <c r="D421" s="61"/>
      <c r="E421" s="61"/>
      <c r="F421" s="60"/>
      <c r="G421" s="61"/>
      <c r="H421" s="61"/>
      <c r="I421" s="61"/>
      <c r="J421" s="61"/>
      <c r="K421" s="61"/>
      <c r="L421" s="61"/>
      <c r="M421" s="54">
        <f t="shared" si="30"/>
        <v>0</v>
      </c>
      <c r="N421" s="55">
        <f t="shared" si="31"/>
        <v>0</v>
      </c>
      <c r="O421" s="55">
        <f t="shared" si="32"/>
        <v>0</v>
      </c>
      <c r="P421">
        <f t="shared" si="33"/>
      </c>
    </row>
    <row r="422" spans="1:16" ht="15">
      <c r="A422" s="31">
        <v>404</v>
      </c>
      <c r="B422" s="58"/>
      <c r="C422" s="61"/>
      <c r="D422" s="61"/>
      <c r="E422" s="61"/>
      <c r="F422" s="60"/>
      <c r="G422" s="61"/>
      <c r="H422" s="61"/>
      <c r="I422" s="61"/>
      <c r="J422" s="61"/>
      <c r="K422" s="61"/>
      <c r="L422" s="61"/>
      <c r="M422" s="54">
        <f t="shared" si="30"/>
        <v>0</v>
      </c>
      <c r="N422" s="55">
        <f t="shared" si="31"/>
        <v>0</v>
      </c>
      <c r="O422" s="55">
        <f t="shared" si="32"/>
        <v>0</v>
      </c>
      <c r="P422">
        <f t="shared" si="33"/>
      </c>
    </row>
    <row r="423" spans="1:16" ht="15">
      <c r="A423" s="31">
        <v>405</v>
      </c>
      <c r="B423" s="58"/>
      <c r="C423" s="61"/>
      <c r="D423" s="61"/>
      <c r="E423" s="61"/>
      <c r="F423" s="60"/>
      <c r="G423" s="61"/>
      <c r="H423" s="61"/>
      <c r="I423" s="61"/>
      <c r="J423" s="61"/>
      <c r="K423" s="61"/>
      <c r="L423" s="61"/>
      <c r="M423" s="54">
        <f t="shared" si="30"/>
        <v>0</v>
      </c>
      <c r="N423" s="55">
        <f t="shared" si="31"/>
        <v>0</v>
      </c>
      <c r="O423" s="55">
        <f t="shared" si="32"/>
        <v>0</v>
      </c>
      <c r="P423">
        <f t="shared" si="33"/>
      </c>
    </row>
    <row r="424" spans="1:16" ht="15">
      <c r="A424" s="31">
        <v>406</v>
      </c>
      <c r="B424" s="58"/>
      <c r="C424" s="61"/>
      <c r="D424" s="61"/>
      <c r="E424" s="61"/>
      <c r="F424" s="60"/>
      <c r="G424" s="61"/>
      <c r="H424" s="61"/>
      <c r="I424" s="61"/>
      <c r="J424" s="61"/>
      <c r="K424" s="61"/>
      <c r="L424" s="61"/>
      <c r="M424" s="54">
        <f t="shared" si="30"/>
        <v>0</v>
      </c>
      <c r="N424" s="55">
        <f t="shared" si="31"/>
        <v>0</v>
      </c>
      <c r="O424" s="55">
        <f t="shared" si="32"/>
        <v>0</v>
      </c>
      <c r="P424">
        <f t="shared" si="33"/>
      </c>
    </row>
    <row r="425" spans="1:16" ht="15">
      <c r="A425" s="31">
        <v>407</v>
      </c>
      <c r="B425" s="58"/>
      <c r="C425" s="61"/>
      <c r="D425" s="61"/>
      <c r="E425" s="61"/>
      <c r="F425" s="60"/>
      <c r="G425" s="61"/>
      <c r="H425" s="61"/>
      <c r="I425" s="61"/>
      <c r="J425" s="61"/>
      <c r="K425" s="61"/>
      <c r="L425" s="61"/>
      <c r="M425" s="54">
        <f t="shared" si="30"/>
        <v>0</v>
      </c>
      <c r="N425" s="55">
        <f t="shared" si="31"/>
        <v>0</v>
      </c>
      <c r="O425" s="55">
        <f t="shared" si="32"/>
        <v>0</v>
      </c>
      <c r="P425">
        <f t="shared" si="33"/>
      </c>
    </row>
    <row r="426" spans="1:16" ht="15">
      <c r="A426" s="31">
        <v>408</v>
      </c>
      <c r="B426" s="58"/>
      <c r="C426" s="61"/>
      <c r="D426" s="61"/>
      <c r="E426" s="61"/>
      <c r="F426" s="60"/>
      <c r="G426" s="61"/>
      <c r="H426" s="61"/>
      <c r="I426" s="61"/>
      <c r="J426" s="61"/>
      <c r="K426" s="61"/>
      <c r="L426" s="61"/>
      <c r="M426" s="54">
        <f t="shared" si="30"/>
        <v>0</v>
      </c>
      <c r="N426" s="55">
        <f t="shared" si="31"/>
        <v>0</v>
      </c>
      <c r="O426" s="55">
        <f t="shared" si="32"/>
        <v>0</v>
      </c>
      <c r="P426">
        <f t="shared" si="33"/>
      </c>
    </row>
    <row r="427" spans="1:16" ht="15">
      <c r="A427" s="31">
        <v>409</v>
      </c>
      <c r="B427" s="58"/>
      <c r="C427" s="61"/>
      <c r="D427" s="61"/>
      <c r="E427" s="61"/>
      <c r="F427" s="60"/>
      <c r="G427" s="61"/>
      <c r="H427" s="61"/>
      <c r="I427" s="61"/>
      <c r="J427" s="61"/>
      <c r="K427" s="61"/>
      <c r="L427" s="61"/>
      <c r="M427" s="54">
        <f t="shared" si="30"/>
        <v>0</v>
      </c>
      <c r="N427" s="55">
        <f t="shared" si="31"/>
        <v>0</v>
      </c>
      <c r="O427" s="55">
        <f t="shared" si="32"/>
        <v>0</v>
      </c>
      <c r="P427">
        <f t="shared" si="33"/>
      </c>
    </row>
    <row r="428" spans="1:16" ht="15">
      <c r="A428" s="31">
        <v>410</v>
      </c>
      <c r="B428" s="58"/>
      <c r="C428" s="61"/>
      <c r="D428" s="61"/>
      <c r="E428" s="61"/>
      <c r="F428" s="60"/>
      <c r="G428" s="61"/>
      <c r="H428" s="61"/>
      <c r="I428" s="61"/>
      <c r="J428" s="61"/>
      <c r="K428" s="61"/>
      <c r="L428" s="61"/>
      <c r="M428" s="54">
        <f t="shared" si="30"/>
        <v>0</v>
      </c>
      <c r="N428" s="55">
        <f t="shared" si="31"/>
        <v>0</v>
      </c>
      <c r="O428" s="55">
        <f t="shared" si="32"/>
        <v>0</v>
      </c>
      <c r="P428">
        <f t="shared" si="33"/>
      </c>
    </row>
    <row r="429" spans="1:16" ht="15">
      <c r="A429" s="31">
        <v>411</v>
      </c>
      <c r="B429" s="58"/>
      <c r="C429" s="61"/>
      <c r="D429" s="61"/>
      <c r="E429" s="61"/>
      <c r="F429" s="60"/>
      <c r="G429" s="61"/>
      <c r="H429" s="61"/>
      <c r="I429" s="61"/>
      <c r="J429" s="61"/>
      <c r="K429" s="61"/>
      <c r="L429" s="61"/>
      <c r="M429" s="54">
        <f t="shared" si="30"/>
        <v>0</v>
      </c>
      <c r="N429" s="55">
        <f t="shared" si="31"/>
        <v>0</v>
      </c>
      <c r="O429" s="55">
        <f t="shared" si="32"/>
        <v>0</v>
      </c>
      <c r="P429">
        <f t="shared" si="33"/>
      </c>
    </row>
    <row r="430" spans="1:16" ht="15">
      <c r="A430" s="31">
        <v>412</v>
      </c>
      <c r="B430" s="58"/>
      <c r="C430" s="61"/>
      <c r="D430" s="61"/>
      <c r="E430" s="61"/>
      <c r="F430" s="60"/>
      <c r="G430" s="61"/>
      <c r="H430" s="61"/>
      <c r="I430" s="61"/>
      <c r="J430" s="61"/>
      <c r="K430" s="61"/>
      <c r="L430" s="61"/>
      <c r="M430" s="54">
        <f t="shared" si="30"/>
        <v>0</v>
      </c>
      <c r="N430" s="55">
        <f t="shared" si="31"/>
        <v>0</v>
      </c>
      <c r="O430" s="55">
        <f t="shared" si="32"/>
        <v>0</v>
      </c>
      <c r="P430">
        <f t="shared" si="33"/>
      </c>
    </row>
    <row r="431" spans="1:16" ht="15">
      <c r="A431" s="31">
        <v>413</v>
      </c>
      <c r="B431" s="58"/>
      <c r="C431" s="61"/>
      <c r="D431" s="61"/>
      <c r="E431" s="61"/>
      <c r="F431" s="60"/>
      <c r="G431" s="61"/>
      <c r="H431" s="61"/>
      <c r="I431" s="61"/>
      <c r="J431" s="61"/>
      <c r="K431" s="61"/>
      <c r="L431" s="61"/>
      <c r="M431" s="54">
        <f t="shared" si="30"/>
        <v>0</v>
      </c>
      <c r="N431" s="55">
        <f t="shared" si="31"/>
        <v>0</v>
      </c>
      <c r="O431" s="55">
        <f t="shared" si="32"/>
        <v>0</v>
      </c>
      <c r="P431">
        <f t="shared" si="33"/>
      </c>
    </row>
    <row r="432" spans="1:16" ht="15">
      <c r="A432" s="31">
        <v>414</v>
      </c>
      <c r="B432" s="58"/>
      <c r="C432" s="61"/>
      <c r="D432" s="61"/>
      <c r="E432" s="61"/>
      <c r="F432" s="60"/>
      <c r="G432" s="61"/>
      <c r="H432" s="61"/>
      <c r="I432" s="61"/>
      <c r="J432" s="61"/>
      <c r="K432" s="61"/>
      <c r="L432" s="61"/>
      <c r="M432" s="54">
        <f t="shared" si="30"/>
        <v>0</v>
      </c>
      <c r="N432" s="55">
        <f t="shared" si="31"/>
        <v>0</v>
      </c>
      <c r="O432" s="55">
        <f t="shared" si="32"/>
        <v>0</v>
      </c>
      <c r="P432">
        <f t="shared" si="33"/>
      </c>
    </row>
    <row r="433" spans="1:16" ht="15">
      <c r="A433" s="31">
        <v>415</v>
      </c>
      <c r="B433" s="58"/>
      <c r="C433" s="61"/>
      <c r="D433" s="61"/>
      <c r="E433" s="61"/>
      <c r="F433" s="60"/>
      <c r="G433" s="61"/>
      <c r="H433" s="61"/>
      <c r="I433" s="61"/>
      <c r="J433" s="61"/>
      <c r="K433" s="61"/>
      <c r="L433" s="61"/>
      <c r="M433" s="54">
        <f t="shared" si="30"/>
        <v>0</v>
      </c>
      <c r="N433" s="55">
        <f t="shared" si="31"/>
        <v>0</v>
      </c>
      <c r="O433" s="55">
        <f t="shared" si="32"/>
        <v>0</v>
      </c>
      <c r="P433">
        <f t="shared" si="33"/>
      </c>
    </row>
    <row r="434" spans="1:16" ht="15">
      <c r="A434" s="31">
        <v>416</v>
      </c>
      <c r="B434" s="58"/>
      <c r="C434" s="61"/>
      <c r="D434" s="61"/>
      <c r="E434" s="61"/>
      <c r="F434" s="60"/>
      <c r="G434" s="61"/>
      <c r="H434" s="61"/>
      <c r="I434" s="61"/>
      <c r="J434" s="61"/>
      <c r="K434" s="61"/>
      <c r="L434" s="61"/>
      <c r="M434" s="54">
        <f t="shared" si="30"/>
        <v>0</v>
      </c>
      <c r="N434" s="55">
        <f t="shared" si="31"/>
        <v>0</v>
      </c>
      <c r="O434" s="55">
        <f t="shared" si="32"/>
        <v>0</v>
      </c>
      <c r="P434">
        <f t="shared" si="33"/>
      </c>
    </row>
    <row r="435" spans="1:16" ht="15">
      <c r="A435" s="31">
        <v>417</v>
      </c>
      <c r="B435" s="58"/>
      <c r="C435" s="61"/>
      <c r="D435" s="61"/>
      <c r="E435" s="61"/>
      <c r="F435" s="60"/>
      <c r="G435" s="61"/>
      <c r="H435" s="61"/>
      <c r="I435" s="61"/>
      <c r="J435" s="61"/>
      <c r="K435" s="61"/>
      <c r="L435" s="61"/>
      <c r="M435" s="54">
        <f t="shared" si="30"/>
        <v>0</v>
      </c>
      <c r="N435" s="55">
        <f t="shared" si="31"/>
        <v>0</v>
      </c>
      <c r="O435" s="55">
        <f t="shared" si="32"/>
        <v>0</v>
      </c>
      <c r="P435">
        <f t="shared" si="33"/>
      </c>
    </row>
    <row r="436" spans="1:16" ht="15">
      <c r="A436" s="31">
        <v>418</v>
      </c>
      <c r="B436" s="58"/>
      <c r="C436" s="61"/>
      <c r="D436" s="61"/>
      <c r="E436" s="61"/>
      <c r="F436" s="60"/>
      <c r="G436" s="61"/>
      <c r="H436" s="61"/>
      <c r="I436" s="61"/>
      <c r="J436" s="61"/>
      <c r="K436" s="61"/>
      <c r="L436" s="61"/>
      <c r="M436" s="54">
        <f t="shared" si="30"/>
        <v>0</v>
      </c>
      <c r="N436" s="55">
        <f t="shared" si="31"/>
        <v>0</v>
      </c>
      <c r="O436" s="55">
        <f t="shared" si="32"/>
        <v>0</v>
      </c>
      <c r="P436">
        <f t="shared" si="33"/>
      </c>
    </row>
    <row r="437" spans="1:16" ht="15">
      <c r="A437" s="31">
        <v>419</v>
      </c>
      <c r="B437" s="58"/>
      <c r="C437" s="61"/>
      <c r="D437" s="61"/>
      <c r="E437" s="61"/>
      <c r="F437" s="60"/>
      <c r="G437" s="61"/>
      <c r="H437" s="61"/>
      <c r="I437" s="61"/>
      <c r="J437" s="61"/>
      <c r="K437" s="61"/>
      <c r="L437" s="61"/>
      <c r="M437" s="54">
        <f t="shared" si="30"/>
        <v>0</v>
      </c>
      <c r="N437" s="55">
        <f t="shared" si="31"/>
        <v>0</v>
      </c>
      <c r="O437" s="55">
        <f t="shared" si="32"/>
        <v>0</v>
      </c>
      <c r="P437">
        <f t="shared" si="33"/>
      </c>
    </row>
    <row r="438" spans="1:16" ht="15">
      <c r="A438" s="31">
        <v>420</v>
      </c>
      <c r="B438" s="58"/>
      <c r="C438" s="61"/>
      <c r="D438" s="61"/>
      <c r="E438" s="61"/>
      <c r="F438" s="60"/>
      <c r="G438" s="61"/>
      <c r="H438" s="61"/>
      <c r="I438" s="61"/>
      <c r="J438" s="61"/>
      <c r="K438" s="61"/>
      <c r="L438" s="61"/>
      <c r="M438" s="54">
        <f t="shared" si="30"/>
        <v>0</v>
      </c>
      <c r="N438" s="55">
        <f t="shared" si="31"/>
        <v>0</v>
      </c>
      <c r="O438" s="55">
        <f t="shared" si="32"/>
        <v>0</v>
      </c>
      <c r="P438">
        <f t="shared" si="33"/>
      </c>
    </row>
    <row r="439" spans="1:16" ht="15">
      <c r="A439" s="31">
        <v>421</v>
      </c>
      <c r="B439" s="58"/>
      <c r="C439" s="61"/>
      <c r="D439" s="61"/>
      <c r="E439" s="61"/>
      <c r="F439" s="60"/>
      <c r="G439" s="61"/>
      <c r="H439" s="61"/>
      <c r="I439" s="61"/>
      <c r="J439" s="61"/>
      <c r="K439" s="61"/>
      <c r="L439" s="61"/>
      <c r="M439" s="54">
        <f t="shared" si="30"/>
        <v>0</v>
      </c>
      <c r="N439" s="55">
        <f t="shared" si="31"/>
        <v>0</v>
      </c>
      <c r="O439" s="55">
        <f t="shared" si="32"/>
        <v>0</v>
      </c>
      <c r="P439">
        <f t="shared" si="33"/>
      </c>
    </row>
    <row r="440" spans="1:16" ht="15">
      <c r="A440" s="31">
        <v>422</v>
      </c>
      <c r="B440" s="58"/>
      <c r="C440" s="61"/>
      <c r="D440" s="61"/>
      <c r="E440" s="61"/>
      <c r="F440" s="60"/>
      <c r="G440" s="61"/>
      <c r="H440" s="61"/>
      <c r="I440" s="61"/>
      <c r="J440" s="61"/>
      <c r="K440" s="61"/>
      <c r="L440" s="61"/>
      <c r="M440" s="54">
        <f t="shared" si="30"/>
        <v>0</v>
      </c>
      <c r="N440" s="55">
        <f t="shared" si="31"/>
        <v>0</v>
      </c>
      <c r="O440" s="55">
        <f t="shared" si="32"/>
        <v>0</v>
      </c>
      <c r="P440">
        <f t="shared" si="33"/>
      </c>
    </row>
    <row r="441" spans="1:16" ht="15">
      <c r="A441" s="31">
        <v>423</v>
      </c>
      <c r="B441" s="58"/>
      <c r="C441" s="61"/>
      <c r="D441" s="61"/>
      <c r="E441" s="61"/>
      <c r="F441" s="60"/>
      <c r="G441" s="61"/>
      <c r="H441" s="61"/>
      <c r="I441" s="61"/>
      <c r="J441" s="61"/>
      <c r="K441" s="61"/>
      <c r="L441" s="61"/>
      <c r="M441" s="54">
        <f t="shared" si="30"/>
        <v>0</v>
      </c>
      <c r="N441" s="55">
        <f t="shared" si="31"/>
        <v>0</v>
      </c>
      <c r="O441" s="55">
        <f t="shared" si="32"/>
        <v>0</v>
      </c>
      <c r="P441">
        <f t="shared" si="33"/>
      </c>
    </row>
    <row r="442" spans="1:16" ht="15">
      <c r="A442" s="31">
        <v>424</v>
      </c>
      <c r="B442" s="58"/>
      <c r="C442" s="61"/>
      <c r="D442" s="61"/>
      <c r="E442" s="61"/>
      <c r="F442" s="60"/>
      <c r="G442" s="61"/>
      <c r="H442" s="61"/>
      <c r="I442" s="61"/>
      <c r="J442" s="61"/>
      <c r="K442" s="61"/>
      <c r="L442" s="61"/>
      <c r="M442" s="54">
        <f t="shared" si="30"/>
        <v>0</v>
      </c>
      <c r="N442" s="55">
        <f t="shared" si="31"/>
        <v>0</v>
      </c>
      <c r="O442" s="55">
        <f t="shared" si="32"/>
        <v>0</v>
      </c>
      <c r="P442">
        <f t="shared" si="33"/>
      </c>
    </row>
    <row r="443" spans="1:16" ht="15">
      <c r="A443" s="31">
        <v>425</v>
      </c>
      <c r="B443" s="58"/>
      <c r="C443" s="61"/>
      <c r="D443" s="61"/>
      <c r="E443" s="61"/>
      <c r="F443" s="60"/>
      <c r="G443" s="61"/>
      <c r="H443" s="61"/>
      <c r="I443" s="61"/>
      <c r="J443" s="61"/>
      <c r="K443" s="61"/>
      <c r="L443" s="61"/>
      <c r="M443" s="54">
        <f t="shared" si="30"/>
        <v>0</v>
      </c>
      <c r="N443" s="55">
        <f t="shared" si="31"/>
        <v>0</v>
      </c>
      <c r="O443" s="55">
        <f t="shared" si="32"/>
        <v>0</v>
      </c>
      <c r="P443">
        <f t="shared" si="33"/>
      </c>
    </row>
    <row r="444" spans="1:16" ht="15">
      <c r="A444" s="31">
        <v>426</v>
      </c>
      <c r="B444" s="58"/>
      <c r="C444" s="61"/>
      <c r="D444" s="61"/>
      <c r="E444" s="61"/>
      <c r="F444" s="60"/>
      <c r="G444" s="61"/>
      <c r="H444" s="61"/>
      <c r="I444" s="61"/>
      <c r="J444" s="61"/>
      <c r="K444" s="61"/>
      <c r="L444" s="61"/>
      <c r="M444" s="54">
        <f t="shared" si="30"/>
        <v>0</v>
      </c>
      <c r="N444" s="55">
        <f t="shared" si="31"/>
        <v>0</v>
      </c>
      <c r="O444" s="55">
        <f t="shared" si="32"/>
        <v>0</v>
      </c>
      <c r="P444">
        <f t="shared" si="33"/>
      </c>
    </row>
    <row r="445" spans="1:16" ht="15">
      <c r="A445" s="31">
        <v>427</v>
      </c>
      <c r="B445" s="58"/>
      <c r="C445" s="61"/>
      <c r="D445" s="61"/>
      <c r="E445" s="61"/>
      <c r="F445" s="60"/>
      <c r="G445" s="61"/>
      <c r="H445" s="61"/>
      <c r="I445" s="61"/>
      <c r="J445" s="61"/>
      <c r="K445" s="61"/>
      <c r="L445" s="61"/>
      <c r="M445" s="54">
        <f t="shared" si="30"/>
        <v>0</v>
      </c>
      <c r="N445" s="55">
        <f t="shared" si="31"/>
        <v>0</v>
      </c>
      <c r="O445" s="55">
        <f t="shared" si="32"/>
        <v>0</v>
      </c>
      <c r="P445">
        <f t="shared" si="33"/>
      </c>
    </row>
    <row r="446" spans="1:16" ht="15">
      <c r="A446" s="31">
        <v>428</v>
      </c>
      <c r="B446" s="58"/>
      <c r="C446" s="61"/>
      <c r="D446" s="61"/>
      <c r="E446" s="61"/>
      <c r="F446" s="60"/>
      <c r="G446" s="61"/>
      <c r="H446" s="61"/>
      <c r="I446" s="61"/>
      <c r="J446" s="61"/>
      <c r="K446" s="61"/>
      <c r="L446" s="61"/>
      <c r="M446" s="54">
        <f t="shared" si="30"/>
        <v>0</v>
      </c>
      <c r="N446" s="55">
        <f t="shared" si="31"/>
        <v>0</v>
      </c>
      <c r="O446" s="55">
        <f t="shared" si="32"/>
        <v>0</v>
      </c>
      <c r="P446">
        <f t="shared" si="33"/>
      </c>
    </row>
    <row r="447" spans="1:16" ht="15">
      <c r="A447" s="31">
        <v>429</v>
      </c>
      <c r="B447" s="58"/>
      <c r="C447" s="61"/>
      <c r="D447" s="61"/>
      <c r="E447" s="61"/>
      <c r="F447" s="60"/>
      <c r="G447" s="61"/>
      <c r="H447" s="61"/>
      <c r="I447" s="61"/>
      <c r="J447" s="61"/>
      <c r="K447" s="61"/>
      <c r="L447" s="61"/>
      <c r="M447" s="54">
        <f t="shared" si="30"/>
        <v>0</v>
      </c>
      <c r="N447" s="55">
        <f t="shared" si="31"/>
        <v>0</v>
      </c>
      <c r="O447" s="55">
        <f t="shared" si="32"/>
        <v>0</v>
      </c>
      <c r="P447">
        <f t="shared" si="33"/>
      </c>
    </row>
    <row r="448" spans="1:16" ht="15">
      <c r="A448" s="31">
        <v>430</v>
      </c>
      <c r="B448" s="58"/>
      <c r="C448" s="61"/>
      <c r="D448" s="61"/>
      <c r="E448" s="61"/>
      <c r="F448" s="60"/>
      <c r="G448" s="61"/>
      <c r="H448" s="61"/>
      <c r="I448" s="61"/>
      <c r="J448" s="61"/>
      <c r="K448" s="61"/>
      <c r="L448" s="61"/>
      <c r="M448" s="54">
        <f t="shared" si="30"/>
        <v>0</v>
      </c>
      <c r="N448" s="55">
        <f t="shared" si="31"/>
        <v>0</v>
      </c>
      <c r="O448" s="55">
        <f t="shared" si="32"/>
        <v>0</v>
      </c>
      <c r="P448">
        <f t="shared" si="33"/>
      </c>
    </row>
    <row r="449" spans="1:16" ht="15">
      <c r="A449" s="31">
        <v>431</v>
      </c>
      <c r="B449" s="58"/>
      <c r="C449" s="61"/>
      <c r="D449" s="61"/>
      <c r="E449" s="61"/>
      <c r="F449" s="60"/>
      <c r="G449" s="61"/>
      <c r="H449" s="61"/>
      <c r="I449" s="61"/>
      <c r="J449" s="61"/>
      <c r="K449" s="61"/>
      <c r="L449" s="61"/>
      <c r="M449" s="54">
        <f t="shared" si="30"/>
        <v>0</v>
      </c>
      <c r="N449" s="55">
        <f t="shared" si="31"/>
        <v>0</v>
      </c>
      <c r="O449" s="55">
        <f t="shared" si="32"/>
        <v>0</v>
      </c>
      <c r="P449">
        <f t="shared" si="33"/>
      </c>
    </row>
    <row r="450" spans="1:16" ht="15">
      <c r="A450" s="31">
        <v>432</v>
      </c>
      <c r="B450" s="58"/>
      <c r="C450" s="61"/>
      <c r="D450" s="61"/>
      <c r="E450" s="61"/>
      <c r="F450" s="60"/>
      <c r="G450" s="61"/>
      <c r="H450" s="61"/>
      <c r="I450" s="61"/>
      <c r="J450" s="61"/>
      <c r="K450" s="61"/>
      <c r="L450" s="61"/>
      <c r="M450" s="54">
        <f t="shared" si="30"/>
        <v>0</v>
      </c>
      <c r="N450" s="55">
        <f t="shared" si="31"/>
        <v>0</v>
      </c>
      <c r="O450" s="55">
        <f t="shared" si="32"/>
        <v>0</v>
      </c>
      <c r="P450">
        <f t="shared" si="33"/>
      </c>
    </row>
    <row r="451" spans="1:16" ht="15">
      <c r="A451" s="31">
        <v>433</v>
      </c>
      <c r="B451" s="58"/>
      <c r="C451" s="61"/>
      <c r="D451" s="61"/>
      <c r="E451" s="61"/>
      <c r="F451" s="60"/>
      <c r="G451" s="61"/>
      <c r="H451" s="61"/>
      <c r="I451" s="61"/>
      <c r="J451" s="61"/>
      <c r="K451" s="61"/>
      <c r="L451" s="61"/>
      <c r="M451" s="54">
        <f t="shared" si="30"/>
        <v>0</v>
      </c>
      <c r="N451" s="55">
        <f t="shared" si="31"/>
        <v>0</v>
      </c>
      <c r="O451" s="55">
        <f t="shared" si="32"/>
        <v>0</v>
      </c>
      <c r="P451">
        <f t="shared" si="33"/>
      </c>
    </row>
    <row r="452" spans="1:16" ht="15">
      <c r="A452" s="31">
        <v>434</v>
      </c>
      <c r="B452" s="58"/>
      <c r="C452" s="61"/>
      <c r="D452" s="61"/>
      <c r="E452" s="61"/>
      <c r="F452" s="60"/>
      <c r="G452" s="61"/>
      <c r="H452" s="61"/>
      <c r="I452" s="61"/>
      <c r="J452" s="61"/>
      <c r="K452" s="61"/>
      <c r="L452" s="61"/>
      <c r="M452" s="54">
        <f t="shared" si="30"/>
        <v>0</v>
      </c>
      <c r="N452" s="55">
        <f t="shared" si="31"/>
        <v>0</v>
      </c>
      <c r="O452" s="55">
        <f t="shared" si="32"/>
        <v>0</v>
      </c>
      <c r="P452">
        <f t="shared" si="33"/>
      </c>
    </row>
    <row r="453" spans="1:16" ht="15">
      <c r="A453" s="31">
        <v>435</v>
      </c>
      <c r="B453" s="58"/>
      <c r="C453" s="61"/>
      <c r="D453" s="61"/>
      <c r="E453" s="61"/>
      <c r="F453" s="60"/>
      <c r="G453" s="61"/>
      <c r="H453" s="61"/>
      <c r="I453" s="61"/>
      <c r="J453" s="61"/>
      <c r="K453" s="61"/>
      <c r="L453" s="61"/>
      <c r="M453" s="54">
        <f t="shared" si="30"/>
        <v>0</v>
      </c>
      <c r="N453" s="55">
        <f t="shared" si="31"/>
        <v>0</v>
      </c>
      <c r="O453" s="55">
        <f t="shared" si="32"/>
        <v>0</v>
      </c>
      <c r="P453">
        <f t="shared" si="33"/>
      </c>
    </row>
    <row r="454" spans="1:16" ht="15">
      <c r="A454" s="31">
        <v>436</v>
      </c>
      <c r="B454" s="58"/>
      <c r="C454" s="61"/>
      <c r="D454" s="61"/>
      <c r="E454" s="61"/>
      <c r="F454" s="60"/>
      <c r="G454" s="61"/>
      <c r="H454" s="61"/>
      <c r="I454" s="61"/>
      <c r="J454" s="61"/>
      <c r="K454" s="61"/>
      <c r="L454" s="61"/>
      <c r="M454" s="54">
        <f t="shared" si="30"/>
        <v>0</v>
      </c>
      <c r="N454" s="55">
        <f t="shared" si="31"/>
        <v>0</v>
      </c>
      <c r="O454" s="55">
        <f t="shared" si="32"/>
        <v>0</v>
      </c>
      <c r="P454">
        <f t="shared" si="33"/>
      </c>
    </row>
    <row r="455" spans="1:16" ht="15">
      <c r="A455" s="31">
        <v>437</v>
      </c>
      <c r="B455" s="58"/>
      <c r="C455" s="61"/>
      <c r="D455" s="61"/>
      <c r="E455" s="61"/>
      <c r="F455" s="60"/>
      <c r="G455" s="61"/>
      <c r="H455" s="61"/>
      <c r="I455" s="61"/>
      <c r="J455" s="61"/>
      <c r="K455" s="61"/>
      <c r="L455" s="61"/>
      <c r="M455" s="54">
        <f t="shared" si="30"/>
        <v>0</v>
      </c>
      <c r="N455" s="55">
        <f t="shared" si="31"/>
        <v>0</v>
      </c>
      <c r="O455" s="55">
        <f t="shared" si="32"/>
        <v>0</v>
      </c>
      <c r="P455">
        <f t="shared" si="33"/>
      </c>
    </row>
    <row r="456" spans="1:16" ht="15">
      <c r="A456" s="31">
        <v>438</v>
      </c>
      <c r="B456" s="58"/>
      <c r="C456" s="61"/>
      <c r="D456" s="61"/>
      <c r="E456" s="61"/>
      <c r="F456" s="60"/>
      <c r="G456" s="61"/>
      <c r="H456" s="61"/>
      <c r="I456" s="61"/>
      <c r="J456" s="61"/>
      <c r="K456" s="61"/>
      <c r="L456" s="61"/>
      <c r="M456" s="54">
        <f t="shared" si="30"/>
        <v>0</v>
      </c>
      <c r="N456" s="55">
        <f t="shared" si="31"/>
        <v>0</v>
      </c>
      <c r="O456" s="55">
        <f t="shared" si="32"/>
        <v>0</v>
      </c>
      <c r="P456">
        <f t="shared" si="33"/>
      </c>
    </row>
    <row r="457" spans="1:16" ht="15">
      <c r="A457" s="31">
        <v>439</v>
      </c>
      <c r="B457" s="58"/>
      <c r="C457" s="61"/>
      <c r="D457" s="61"/>
      <c r="E457" s="61"/>
      <c r="F457" s="60"/>
      <c r="G457" s="61"/>
      <c r="H457" s="61"/>
      <c r="I457" s="61"/>
      <c r="J457" s="61"/>
      <c r="K457" s="61"/>
      <c r="L457" s="61"/>
      <c r="M457" s="54">
        <f t="shared" si="30"/>
        <v>0</v>
      </c>
      <c r="N457" s="55">
        <f t="shared" si="31"/>
        <v>0</v>
      </c>
      <c r="O457" s="55">
        <f t="shared" si="32"/>
        <v>0</v>
      </c>
      <c r="P457">
        <f t="shared" si="33"/>
      </c>
    </row>
    <row r="458" spans="1:16" ht="15">
      <c r="A458" s="31">
        <v>440</v>
      </c>
      <c r="B458" s="58"/>
      <c r="C458" s="61"/>
      <c r="D458" s="61"/>
      <c r="E458" s="61"/>
      <c r="F458" s="60"/>
      <c r="G458" s="61"/>
      <c r="H458" s="61"/>
      <c r="I458" s="61"/>
      <c r="J458" s="61"/>
      <c r="K458" s="61"/>
      <c r="L458" s="61"/>
      <c r="M458" s="54">
        <f t="shared" si="30"/>
        <v>0</v>
      </c>
      <c r="N458" s="55">
        <f t="shared" si="31"/>
        <v>0</v>
      </c>
      <c r="O458" s="55">
        <f t="shared" si="32"/>
        <v>0</v>
      </c>
      <c r="P458">
        <f t="shared" si="33"/>
      </c>
    </row>
    <row r="459" spans="1:16" ht="15">
      <c r="A459" s="31">
        <v>441</v>
      </c>
      <c r="B459" s="58"/>
      <c r="C459" s="61"/>
      <c r="D459" s="61"/>
      <c r="E459" s="61"/>
      <c r="F459" s="60"/>
      <c r="G459" s="61"/>
      <c r="H459" s="61"/>
      <c r="I459" s="61"/>
      <c r="J459" s="61"/>
      <c r="K459" s="61"/>
      <c r="L459" s="61"/>
      <c r="M459" s="54">
        <f t="shared" si="30"/>
        <v>0</v>
      </c>
      <c r="N459" s="55">
        <f t="shared" si="31"/>
        <v>0</v>
      </c>
      <c r="O459" s="55">
        <f t="shared" si="32"/>
        <v>0</v>
      </c>
      <c r="P459">
        <f t="shared" si="33"/>
      </c>
    </row>
    <row r="460" spans="1:16" ht="15">
      <c r="A460" s="31">
        <v>442</v>
      </c>
      <c r="B460" s="58"/>
      <c r="C460" s="61"/>
      <c r="D460" s="61"/>
      <c r="E460" s="61"/>
      <c r="F460" s="60"/>
      <c r="G460" s="61"/>
      <c r="H460" s="61"/>
      <c r="I460" s="61"/>
      <c r="J460" s="61"/>
      <c r="K460" s="61"/>
      <c r="L460" s="61"/>
      <c r="M460" s="54">
        <f t="shared" si="30"/>
        <v>0</v>
      </c>
      <c r="N460" s="55">
        <f t="shared" si="31"/>
        <v>0</v>
      </c>
      <c r="O460" s="55">
        <f t="shared" si="32"/>
        <v>0</v>
      </c>
      <c r="P460">
        <f t="shared" si="33"/>
      </c>
    </row>
    <row r="461" spans="1:16" ht="15">
      <c r="A461" s="31">
        <v>443</v>
      </c>
      <c r="B461" s="58"/>
      <c r="C461" s="61"/>
      <c r="D461" s="61"/>
      <c r="E461" s="61"/>
      <c r="F461" s="60"/>
      <c r="G461" s="61"/>
      <c r="H461" s="61"/>
      <c r="I461" s="61"/>
      <c r="J461" s="61"/>
      <c r="K461" s="61"/>
      <c r="L461" s="61"/>
      <c r="M461" s="54">
        <f t="shared" si="30"/>
        <v>0</v>
      </c>
      <c r="N461" s="55">
        <f t="shared" si="31"/>
        <v>0</v>
      </c>
      <c r="O461" s="55">
        <f t="shared" si="32"/>
        <v>0</v>
      </c>
      <c r="P461">
        <f t="shared" si="33"/>
      </c>
    </row>
    <row r="462" spans="1:16" ht="15">
      <c r="A462" s="31">
        <v>444</v>
      </c>
      <c r="B462" s="58"/>
      <c r="C462" s="61"/>
      <c r="D462" s="61"/>
      <c r="E462" s="61"/>
      <c r="F462" s="60"/>
      <c r="G462" s="61"/>
      <c r="H462" s="61"/>
      <c r="I462" s="61"/>
      <c r="J462" s="61"/>
      <c r="K462" s="61"/>
      <c r="L462" s="61"/>
      <c r="M462" s="54">
        <f t="shared" si="30"/>
        <v>0</v>
      </c>
      <c r="N462" s="55">
        <f t="shared" si="31"/>
        <v>0</v>
      </c>
      <c r="O462" s="55">
        <f t="shared" si="32"/>
        <v>0</v>
      </c>
      <c r="P462">
        <f t="shared" si="33"/>
      </c>
    </row>
    <row r="463" spans="1:16" ht="15">
      <c r="A463" s="31">
        <v>445</v>
      </c>
      <c r="B463" s="58"/>
      <c r="C463" s="61"/>
      <c r="D463" s="61"/>
      <c r="E463" s="61"/>
      <c r="F463" s="60"/>
      <c r="G463" s="61"/>
      <c r="H463" s="61"/>
      <c r="I463" s="61"/>
      <c r="J463" s="61"/>
      <c r="K463" s="61"/>
      <c r="L463" s="61"/>
      <c r="M463" s="54">
        <f t="shared" si="30"/>
        <v>0</v>
      </c>
      <c r="N463" s="55">
        <f t="shared" si="31"/>
        <v>0</v>
      </c>
      <c r="O463" s="55">
        <f t="shared" si="32"/>
        <v>0</v>
      </c>
      <c r="P463">
        <f t="shared" si="33"/>
      </c>
    </row>
    <row r="464" spans="1:16" ht="15">
      <c r="A464" s="31">
        <v>446</v>
      </c>
      <c r="B464" s="58"/>
      <c r="C464" s="61"/>
      <c r="D464" s="61"/>
      <c r="E464" s="61"/>
      <c r="F464" s="60"/>
      <c r="G464" s="61"/>
      <c r="H464" s="61"/>
      <c r="I464" s="61"/>
      <c r="J464" s="61"/>
      <c r="K464" s="61"/>
      <c r="L464" s="61"/>
      <c r="M464" s="54">
        <f t="shared" si="30"/>
        <v>0</v>
      </c>
      <c r="N464" s="55">
        <f t="shared" si="31"/>
        <v>0</v>
      </c>
      <c r="O464" s="55">
        <f t="shared" si="32"/>
        <v>0</v>
      </c>
      <c r="P464">
        <f t="shared" si="33"/>
      </c>
    </row>
    <row r="465" spans="1:16" ht="15">
      <c r="A465" s="31">
        <v>447</v>
      </c>
      <c r="B465" s="58"/>
      <c r="C465" s="61"/>
      <c r="D465" s="61"/>
      <c r="E465" s="61"/>
      <c r="F465" s="60"/>
      <c r="G465" s="61"/>
      <c r="H465" s="61"/>
      <c r="I465" s="61"/>
      <c r="J465" s="61"/>
      <c r="K465" s="61"/>
      <c r="L465" s="61"/>
      <c r="M465" s="54">
        <f t="shared" si="30"/>
        <v>0</v>
      </c>
      <c r="N465" s="55">
        <f t="shared" si="31"/>
        <v>0</v>
      </c>
      <c r="O465" s="55">
        <f t="shared" si="32"/>
        <v>0</v>
      </c>
      <c r="P465">
        <f t="shared" si="33"/>
      </c>
    </row>
    <row r="466" spans="1:16" ht="15">
      <c r="A466" s="31">
        <v>448</v>
      </c>
      <c r="B466" s="58"/>
      <c r="C466" s="61"/>
      <c r="D466" s="61"/>
      <c r="E466" s="61"/>
      <c r="F466" s="60"/>
      <c r="G466" s="61"/>
      <c r="H466" s="61"/>
      <c r="I466" s="61"/>
      <c r="J466" s="61"/>
      <c r="K466" s="61"/>
      <c r="L466" s="61"/>
      <c r="M466" s="54">
        <f t="shared" si="30"/>
        <v>0</v>
      </c>
      <c r="N466" s="55">
        <f t="shared" si="31"/>
        <v>0</v>
      </c>
      <c r="O466" s="55">
        <f t="shared" si="32"/>
        <v>0</v>
      </c>
      <c r="P466">
        <f t="shared" si="33"/>
      </c>
    </row>
    <row r="467" spans="1:16" ht="15">
      <c r="A467" s="31">
        <v>449</v>
      </c>
      <c r="B467" s="58"/>
      <c r="C467" s="61"/>
      <c r="D467" s="61"/>
      <c r="E467" s="61"/>
      <c r="F467" s="60"/>
      <c r="G467" s="61"/>
      <c r="H467" s="61"/>
      <c r="I467" s="61"/>
      <c r="J467" s="61"/>
      <c r="K467" s="61"/>
      <c r="L467" s="61"/>
      <c r="M467" s="54">
        <f t="shared" si="30"/>
        <v>0</v>
      </c>
      <c r="N467" s="55">
        <f t="shared" si="31"/>
        <v>0</v>
      </c>
      <c r="O467" s="55">
        <f t="shared" si="32"/>
        <v>0</v>
      </c>
      <c r="P467">
        <f t="shared" si="33"/>
      </c>
    </row>
    <row r="468" spans="1:16" ht="15">
      <c r="A468" s="31">
        <v>450</v>
      </c>
      <c r="B468" s="58"/>
      <c r="C468" s="61"/>
      <c r="D468" s="61"/>
      <c r="E468" s="61"/>
      <c r="F468" s="60"/>
      <c r="G468" s="61"/>
      <c r="H468" s="61"/>
      <c r="I468" s="61"/>
      <c r="J468" s="61"/>
      <c r="K468" s="61"/>
      <c r="L468" s="61"/>
      <c r="M468" s="54">
        <f aca="true" t="shared" si="34" ref="M468:M500">IF((F468-L468)=0,0,(G468+H468+I468)/(F468-L468)*100)</f>
        <v>0</v>
      </c>
      <c r="N468" s="55">
        <f aca="true" t="shared" si="35" ref="N468:N500">IF((F468-L468)=0,0,(G468+H468)/(F468-L468)*100)</f>
        <v>0</v>
      </c>
      <c r="O468" s="55">
        <f aca="true" t="shared" si="36" ref="O468:O500">IF((F468-L468)=0,0,(5*G468+4*H468+3*I468+2*(J468+K468))/(F468-L468))</f>
        <v>0</v>
      </c>
      <c r="P468">
        <f aca="true" t="shared" si="37" ref="P468:P500">TRIM(B468)</f>
      </c>
    </row>
    <row r="469" spans="1:16" ht="15">
      <c r="A469" s="31">
        <v>451</v>
      </c>
      <c r="B469" s="58"/>
      <c r="C469" s="61"/>
      <c r="D469" s="61"/>
      <c r="E469" s="61"/>
      <c r="F469" s="60"/>
      <c r="G469" s="61"/>
      <c r="H469" s="61"/>
      <c r="I469" s="61"/>
      <c r="J469" s="61"/>
      <c r="K469" s="61"/>
      <c r="L469" s="61"/>
      <c r="M469" s="54">
        <f t="shared" si="34"/>
        <v>0</v>
      </c>
      <c r="N469" s="55">
        <f t="shared" si="35"/>
        <v>0</v>
      </c>
      <c r="O469" s="55">
        <f t="shared" si="36"/>
        <v>0</v>
      </c>
      <c r="P469">
        <f t="shared" si="37"/>
      </c>
    </row>
    <row r="470" spans="1:16" ht="15">
      <c r="A470" s="31">
        <v>452</v>
      </c>
      <c r="B470" s="58"/>
      <c r="C470" s="61"/>
      <c r="D470" s="61"/>
      <c r="E470" s="61"/>
      <c r="F470" s="60"/>
      <c r="G470" s="61"/>
      <c r="H470" s="61"/>
      <c r="I470" s="61"/>
      <c r="J470" s="61"/>
      <c r="K470" s="61"/>
      <c r="L470" s="61"/>
      <c r="M470" s="54">
        <f t="shared" si="34"/>
        <v>0</v>
      </c>
      <c r="N470" s="55">
        <f t="shared" si="35"/>
        <v>0</v>
      </c>
      <c r="O470" s="55">
        <f t="shared" si="36"/>
        <v>0</v>
      </c>
      <c r="P470">
        <f t="shared" si="37"/>
      </c>
    </row>
    <row r="471" spans="1:16" ht="15">
      <c r="A471" s="31">
        <v>453</v>
      </c>
      <c r="B471" s="58"/>
      <c r="C471" s="61"/>
      <c r="D471" s="61"/>
      <c r="E471" s="61"/>
      <c r="F471" s="60"/>
      <c r="G471" s="61"/>
      <c r="H471" s="61"/>
      <c r="I471" s="61"/>
      <c r="J471" s="61"/>
      <c r="K471" s="61"/>
      <c r="L471" s="61"/>
      <c r="M471" s="54">
        <f t="shared" si="34"/>
        <v>0</v>
      </c>
      <c r="N471" s="55">
        <f t="shared" si="35"/>
        <v>0</v>
      </c>
      <c r="O471" s="55">
        <f t="shared" si="36"/>
        <v>0</v>
      </c>
      <c r="P471">
        <f t="shared" si="37"/>
      </c>
    </row>
    <row r="472" spans="1:16" ht="15">
      <c r="A472" s="31">
        <v>454</v>
      </c>
      <c r="B472" s="58"/>
      <c r="C472" s="61"/>
      <c r="D472" s="61"/>
      <c r="E472" s="61"/>
      <c r="F472" s="60"/>
      <c r="G472" s="61"/>
      <c r="H472" s="61"/>
      <c r="I472" s="61"/>
      <c r="J472" s="61"/>
      <c r="K472" s="61"/>
      <c r="L472" s="61"/>
      <c r="M472" s="54">
        <f t="shared" si="34"/>
        <v>0</v>
      </c>
      <c r="N472" s="55">
        <f t="shared" si="35"/>
        <v>0</v>
      </c>
      <c r="O472" s="55">
        <f t="shared" si="36"/>
        <v>0</v>
      </c>
      <c r="P472">
        <f t="shared" si="37"/>
      </c>
    </row>
    <row r="473" spans="1:16" ht="15">
      <c r="A473" s="31">
        <v>455</v>
      </c>
      <c r="B473" s="58"/>
      <c r="C473" s="61"/>
      <c r="D473" s="61"/>
      <c r="E473" s="61"/>
      <c r="F473" s="60"/>
      <c r="G473" s="61"/>
      <c r="H473" s="61"/>
      <c r="I473" s="61"/>
      <c r="J473" s="61"/>
      <c r="K473" s="61"/>
      <c r="L473" s="61"/>
      <c r="M473" s="54">
        <f t="shared" si="34"/>
        <v>0</v>
      </c>
      <c r="N473" s="55">
        <f t="shared" si="35"/>
        <v>0</v>
      </c>
      <c r="O473" s="55">
        <f t="shared" si="36"/>
        <v>0</v>
      </c>
      <c r="P473">
        <f t="shared" si="37"/>
      </c>
    </row>
    <row r="474" spans="1:16" ht="15">
      <c r="A474" s="31">
        <v>456</v>
      </c>
      <c r="B474" s="58"/>
      <c r="C474" s="61"/>
      <c r="D474" s="61"/>
      <c r="E474" s="61"/>
      <c r="F474" s="60"/>
      <c r="G474" s="61"/>
      <c r="H474" s="61"/>
      <c r="I474" s="61"/>
      <c r="J474" s="61"/>
      <c r="K474" s="61"/>
      <c r="L474" s="61"/>
      <c r="M474" s="54">
        <f t="shared" si="34"/>
        <v>0</v>
      </c>
      <c r="N474" s="55">
        <f t="shared" si="35"/>
        <v>0</v>
      </c>
      <c r="O474" s="55">
        <f t="shared" si="36"/>
        <v>0</v>
      </c>
      <c r="P474">
        <f t="shared" si="37"/>
      </c>
    </row>
    <row r="475" spans="1:16" ht="15">
      <c r="A475" s="31">
        <v>457</v>
      </c>
      <c r="B475" s="58"/>
      <c r="C475" s="61"/>
      <c r="D475" s="61"/>
      <c r="E475" s="61"/>
      <c r="F475" s="60"/>
      <c r="G475" s="61"/>
      <c r="H475" s="61"/>
      <c r="I475" s="61"/>
      <c r="J475" s="61"/>
      <c r="K475" s="61"/>
      <c r="L475" s="61"/>
      <c r="M475" s="54">
        <f t="shared" si="34"/>
        <v>0</v>
      </c>
      <c r="N475" s="55">
        <f t="shared" si="35"/>
        <v>0</v>
      </c>
      <c r="O475" s="55">
        <f t="shared" si="36"/>
        <v>0</v>
      </c>
      <c r="P475">
        <f t="shared" si="37"/>
      </c>
    </row>
    <row r="476" spans="1:16" ht="15">
      <c r="A476" s="31">
        <v>458</v>
      </c>
      <c r="B476" s="58"/>
      <c r="C476" s="61"/>
      <c r="D476" s="61"/>
      <c r="E476" s="61"/>
      <c r="F476" s="60"/>
      <c r="G476" s="61"/>
      <c r="H476" s="61"/>
      <c r="I476" s="61"/>
      <c r="J476" s="61"/>
      <c r="K476" s="61"/>
      <c r="L476" s="61"/>
      <c r="M476" s="54">
        <f t="shared" si="34"/>
        <v>0</v>
      </c>
      <c r="N476" s="55">
        <f t="shared" si="35"/>
        <v>0</v>
      </c>
      <c r="O476" s="55">
        <f t="shared" si="36"/>
        <v>0</v>
      </c>
      <c r="P476">
        <f t="shared" si="37"/>
      </c>
    </row>
    <row r="477" spans="1:16" ht="15">
      <c r="A477" s="31">
        <v>459</v>
      </c>
      <c r="B477" s="58"/>
      <c r="C477" s="61"/>
      <c r="D477" s="61"/>
      <c r="E477" s="61"/>
      <c r="F477" s="60"/>
      <c r="G477" s="61"/>
      <c r="H477" s="61"/>
      <c r="I477" s="61"/>
      <c r="J477" s="61"/>
      <c r="K477" s="61"/>
      <c r="L477" s="61"/>
      <c r="M477" s="54">
        <f t="shared" si="34"/>
        <v>0</v>
      </c>
      <c r="N477" s="55">
        <f t="shared" si="35"/>
        <v>0</v>
      </c>
      <c r="O477" s="55">
        <f t="shared" si="36"/>
        <v>0</v>
      </c>
      <c r="P477">
        <f t="shared" si="37"/>
      </c>
    </row>
    <row r="478" spans="1:16" ht="15">
      <c r="A478" s="31">
        <v>460</v>
      </c>
      <c r="B478" s="58"/>
      <c r="C478" s="61"/>
      <c r="D478" s="61"/>
      <c r="E478" s="61"/>
      <c r="F478" s="60"/>
      <c r="G478" s="61"/>
      <c r="H478" s="61"/>
      <c r="I478" s="61"/>
      <c r="J478" s="61"/>
      <c r="K478" s="61"/>
      <c r="L478" s="61"/>
      <c r="M478" s="54">
        <f t="shared" si="34"/>
        <v>0</v>
      </c>
      <c r="N478" s="55">
        <f t="shared" si="35"/>
        <v>0</v>
      </c>
      <c r="O478" s="55">
        <f t="shared" si="36"/>
        <v>0</v>
      </c>
      <c r="P478">
        <f t="shared" si="37"/>
      </c>
    </row>
    <row r="479" spans="1:16" ht="15">
      <c r="A479" s="31">
        <v>461</v>
      </c>
      <c r="B479" s="58"/>
      <c r="C479" s="61"/>
      <c r="D479" s="61"/>
      <c r="E479" s="61"/>
      <c r="F479" s="60"/>
      <c r="G479" s="61"/>
      <c r="H479" s="61"/>
      <c r="I479" s="61"/>
      <c r="J479" s="61"/>
      <c r="K479" s="61"/>
      <c r="L479" s="61"/>
      <c r="M479" s="54">
        <f t="shared" si="34"/>
        <v>0</v>
      </c>
      <c r="N479" s="55">
        <f t="shared" si="35"/>
        <v>0</v>
      </c>
      <c r="O479" s="55">
        <f t="shared" si="36"/>
        <v>0</v>
      </c>
      <c r="P479">
        <f t="shared" si="37"/>
      </c>
    </row>
    <row r="480" spans="1:16" ht="15">
      <c r="A480" s="31">
        <v>462</v>
      </c>
      <c r="B480" s="58"/>
      <c r="C480" s="61"/>
      <c r="D480" s="61"/>
      <c r="E480" s="61"/>
      <c r="F480" s="60"/>
      <c r="G480" s="61"/>
      <c r="H480" s="61"/>
      <c r="I480" s="61"/>
      <c r="J480" s="61"/>
      <c r="K480" s="61"/>
      <c r="L480" s="61"/>
      <c r="M480" s="54">
        <f t="shared" si="34"/>
        <v>0</v>
      </c>
      <c r="N480" s="55">
        <f t="shared" si="35"/>
        <v>0</v>
      </c>
      <c r="O480" s="55">
        <f t="shared" si="36"/>
        <v>0</v>
      </c>
      <c r="P480">
        <f t="shared" si="37"/>
      </c>
    </row>
    <row r="481" spans="1:16" ht="15">
      <c r="A481" s="31">
        <v>463</v>
      </c>
      <c r="B481" s="58"/>
      <c r="C481" s="61"/>
      <c r="D481" s="61"/>
      <c r="E481" s="61"/>
      <c r="F481" s="60"/>
      <c r="G481" s="61"/>
      <c r="H481" s="61"/>
      <c r="I481" s="61"/>
      <c r="J481" s="61"/>
      <c r="K481" s="61"/>
      <c r="L481" s="61"/>
      <c r="M481" s="54">
        <f t="shared" si="34"/>
        <v>0</v>
      </c>
      <c r="N481" s="55">
        <f t="shared" si="35"/>
        <v>0</v>
      </c>
      <c r="O481" s="55">
        <f t="shared" si="36"/>
        <v>0</v>
      </c>
      <c r="P481">
        <f t="shared" si="37"/>
      </c>
    </row>
    <row r="482" spans="1:16" ht="15">
      <c r="A482" s="31">
        <v>464</v>
      </c>
      <c r="B482" s="58"/>
      <c r="C482" s="61"/>
      <c r="D482" s="61"/>
      <c r="E482" s="61"/>
      <c r="F482" s="60"/>
      <c r="G482" s="61"/>
      <c r="H482" s="61"/>
      <c r="I482" s="61"/>
      <c r="J482" s="61"/>
      <c r="K482" s="61"/>
      <c r="L482" s="61"/>
      <c r="M482" s="54">
        <f t="shared" si="34"/>
        <v>0</v>
      </c>
      <c r="N482" s="55">
        <f t="shared" si="35"/>
        <v>0</v>
      </c>
      <c r="O482" s="55">
        <f t="shared" si="36"/>
        <v>0</v>
      </c>
      <c r="P482">
        <f t="shared" si="37"/>
      </c>
    </row>
    <row r="483" spans="1:16" ht="15">
      <c r="A483" s="31">
        <v>465</v>
      </c>
      <c r="B483" s="58"/>
      <c r="C483" s="61"/>
      <c r="D483" s="61"/>
      <c r="E483" s="61"/>
      <c r="F483" s="60"/>
      <c r="G483" s="61"/>
      <c r="H483" s="61"/>
      <c r="I483" s="61"/>
      <c r="J483" s="61"/>
      <c r="K483" s="61"/>
      <c r="L483" s="61"/>
      <c r="M483" s="54">
        <f t="shared" si="34"/>
        <v>0</v>
      </c>
      <c r="N483" s="55">
        <f t="shared" si="35"/>
        <v>0</v>
      </c>
      <c r="O483" s="55">
        <f t="shared" si="36"/>
        <v>0</v>
      </c>
      <c r="P483">
        <f t="shared" si="37"/>
      </c>
    </row>
    <row r="484" spans="1:16" ht="15">
      <c r="A484" s="31">
        <v>466</v>
      </c>
      <c r="B484" s="58"/>
      <c r="C484" s="61"/>
      <c r="D484" s="61"/>
      <c r="E484" s="61"/>
      <c r="F484" s="60"/>
      <c r="G484" s="61"/>
      <c r="H484" s="61"/>
      <c r="I484" s="61"/>
      <c r="J484" s="61"/>
      <c r="K484" s="61"/>
      <c r="L484" s="61"/>
      <c r="M484" s="54">
        <f t="shared" si="34"/>
        <v>0</v>
      </c>
      <c r="N484" s="55">
        <f t="shared" si="35"/>
        <v>0</v>
      </c>
      <c r="O484" s="55">
        <f t="shared" si="36"/>
        <v>0</v>
      </c>
      <c r="P484">
        <f t="shared" si="37"/>
      </c>
    </row>
    <row r="485" spans="1:16" ht="15">
      <c r="A485" s="31">
        <v>467</v>
      </c>
      <c r="B485" s="58"/>
      <c r="C485" s="61"/>
      <c r="D485" s="61"/>
      <c r="E485" s="61"/>
      <c r="F485" s="60"/>
      <c r="G485" s="61"/>
      <c r="H485" s="61"/>
      <c r="I485" s="61"/>
      <c r="J485" s="61"/>
      <c r="K485" s="61"/>
      <c r="L485" s="61"/>
      <c r="M485" s="54">
        <f t="shared" si="34"/>
        <v>0</v>
      </c>
      <c r="N485" s="55">
        <f t="shared" si="35"/>
        <v>0</v>
      </c>
      <c r="O485" s="55">
        <f t="shared" si="36"/>
        <v>0</v>
      </c>
      <c r="P485">
        <f t="shared" si="37"/>
      </c>
    </row>
    <row r="486" spans="1:16" ht="15">
      <c r="A486" s="31">
        <v>468</v>
      </c>
      <c r="B486" s="58"/>
      <c r="C486" s="61"/>
      <c r="D486" s="61"/>
      <c r="E486" s="61"/>
      <c r="F486" s="60"/>
      <c r="G486" s="61"/>
      <c r="H486" s="61"/>
      <c r="I486" s="61"/>
      <c r="J486" s="61"/>
      <c r="K486" s="61"/>
      <c r="L486" s="61"/>
      <c r="M486" s="54">
        <f t="shared" si="34"/>
        <v>0</v>
      </c>
      <c r="N486" s="55">
        <f t="shared" si="35"/>
        <v>0</v>
      </c>
      <c r="O486" s="55">
        <f t="shared" si="36"/>
        <v>0</v>
      </c>
      <c r="P486">
        <f t="shared" si="37"/>
      </c>
    </row>
    <row r="487" spans="1:16" ht="15">
      <c r="A487" s="31">
        <v>469</v>
      </c>
      <c r="B487" s="58"/>
      <c r="C487" s="61"/>
      <c r="D487" s="61"/>
      <c r="E487" s="61"/>
      <c r="F487" s="60"/>
      <c r="G487" s="61"/>
      <c r="H487" s="61"/>
      <c r="I487" s="61"/>
      <c r="J487" s="61"/>
      <c r="K487" s="61"/>
      <c r="L487" s="61"/>
      <c r="M487" s="54">
        <f t="shared" si="34"/>
        <v>0</v>
      </c>
      <c r="N487" s="55">
        <f t="shared" si="35"/>
        <v>0</v>
      </c>
      <c r="O487" s="55">
        <f t="shared" si="36"/>
        <v>0</v>
      </c>
      <c r="P487">
        <f t="shared" si="37"/>
      </c>
    </row>
    <row r="488" spans="1:16" ht="15">
      <c r="A488" s="31">
        <v>470</v>
      </c>
      <c r="B488" s="58"/>
      <c r="C488" s="61"/>
      <c r="D488" s="61"/>
      <c r="E488" s="61"/>
      <c r="F488" s="60"/>
      <c r="G488" s="61"/>
      <c r="H488" s="61"/>
      <c r="I488" s="61"/>
      <c r="J488" s="61"/>
      <c r="K488" s="61"/>
      <c r="L488" s="61"/>
      <c r="M488" s="54">
        <f t="shared" si="34"/>
        <v>0</v>
      </c>
      <c r="N488" s="55">
        <f t="shared" si="35"/>
        <v>0</v>
      </c>
      <c r="O488" s="55">
        <f t="shared" si="36"/>
        <v>0</v>
      </c>
      <c r="P488">
        <f t="shared" si="37"/>
      </c>
    </row>
    <row r="489" spans="1:16" ht="15">
      <c r="A489" s="31">
        <v>471</v>
      </c>
      <c r="B489" s="58"/>
      <c r="C489" s="61"/>
      <c r="D489" s="61"/>
      <c r="E489" s="61"/>
      <c r="F489" s="60"/>
      <c r="G489" s="61"/>
      <c r="H489" s="61"/>
      <c r="I489" s="61"/>
      <c r="J489" s="61"/>
      <c r="K489" s="61"/>
      <c r="L489" s="61"/>
      <c r="M489" s="54">
        <f t="shared" si="34"/>
        <v>0</v>
      </c>
      <c r="N489" s="55">
        <f t="shared" si="35"/>
        <v>0</v>
      </c>
      <c r="O489" s="55">
        <f t="shared" si="36"/>
        <v>0</v>
      </c>
      <c r="P489">
        <f t="shared" si="37"/>
      </c>
    </row>
    <row r="490" spans="1:16" ht="15">
      <c r="A490" s="31">
        <v>472</v>
      </c>
      <c r="B490" s="58"/>
      <c r="C490" s="61"/>
      <c r="D490" s="61"/>
      <c r="E490" s="61"/>
      <c r="F490" s="60"/>
      <c r="G490" s="61"/>
      <c r="H490" s="61"/>
      <c r="I490" s="61"/>
      <c r="J490" s="61"/>
      <c r="K490" s="61"/>
      <c r="L490" s="61"/>
      <c r="M490" s="54">
        <f t="shared" si="34"/>
        <v>0</v>
      </c>
      <c r="N490" s="55">
        <f t="shared" si="35"/>
        <v>0</v>
      </c>
      <c r="O490" s="55">
        <f t="shared" si="36"/>
        <v>0</v>
      </c>
      <c r="P490">
        <f t="shared" si="37"/>
      </c>
    </row>
    <row r="491" spans="1:16" ht="15">
      <c r="A491" s="31">
        <v>473</v>
      </c>
      <c r="B491" s="58"/>
      <c r="C491" s="61"/>
      <c r="D491" s="61"/>
      <c r="E491" s="61"/>
      <c r="F491" s="60"/>
      <c r="G491" s="61"/>
      <c r="H491" s="61"/>
      <c r="I491" s="61"/>
      <c r="J491" s="61"/>
      <c r="K491" s="61"/>
      <c r="L491" s="61"/>
      <c r="M491" s="54">
        <f t="shared" si="34"/>
        <v>0</v>
      </c>
      <c r="N491" s="55">
        <f t="shared" si="35"/>
        <v>0</v>
      </c>
      <c r="O491" s="55">
        <f t="shared" si="36"/>
        <v>0</v>
      </c>
      <c r="P491">
        <f t="shared" si="37"/>
      </c>
    </row>
    <row r="492" spans="1:16" ht="15">
      <c r="A492" s="31">
        <v>474</v>
      </c>
      <c r="B492" s="58"/>
      <c r="C492" s="61"/>
      <c r="D492" s="61"/>
      <c r="E492" s="61"/>
      <c r="F492" s="60"/>
      <c r="G492" s="61"/>
      <c r="H492" s="61"/>
      <c r="I492" s="61"/>
      <c r="J492" s="61"/>
      <c r="K492" s="61"/>
      <c r="L492" s="61"/>
      <c r="M492" s="54">
        <f t="shared" si="34"/>
        <v>0</v>
      </c>
      <c r="N492" s="55">
        <f t="shared" si="35"/>
        <v>0</v>
      </c>
      <c r="O492" s="55">
        <f t="shared" si="36"/>
        <v>0</v>
      </c>
      <c r="P492">
        <f t="shared" si="37"/>
      </c>
    </row>
    <row r="493" spans="1:16" ht="15">
      <c r="A493" s="31">
        <v>475</v>
      </c>
      <c r="B493" s="58"/>
      <c r="C493" s="61"/>
      <c r="D493" s="61"/>
      <c r="E493" s="61"/>
      <c r="F493" s="60"/>
      <c r="G493" s="61"/>
      <c r="H493" s="61"/>
      <c r="I493" s="61"/>
      <c r="J493" s="61"/>
      <c r="K493" s="61"/>
      <c r="L493" s="61"/>
      <c r="M493" s="54">
        <f t="shared" si="34"/>
        <v>0</v>
      </c>
      <c r="N493" s="55">
        <f t="shared" si="35"/>
        <v>0</v>
      </c>
      <c r="O493" s="55">
        <f t="shared" si="36"/>
        <v>0</v>
      </c>
      <c r="P493">
        <f t="shared" si="37"/>
      </c>
    </row>
    <row r="494" spans="1:16" ht="15">
      <c r="A494" s="31">
        <v>476</v>
      </c>
      <c r="B494" s="58"/>
      <c r="C494" s="61"/>
      <c r="D494" s="61"/>
      <c r="E494" s="61"/>
      <c r="F494" s="60"/>
      <c r="G494" s="61"/>
      <c r="H494" s="61"/>
      <c r="I494" s="61"/>
      <c r="J494" s="61"/>
      <c r="K494" s="61"/>
      <c r="L494" s="61"/>
      <c r="M494" s="54">
        <f t="shared" si="34"/>
        <v>0</v>
      </c>
      <c r="N494" s="55">
        <f t="shared" si="35"/>
        <v>0</v>
      </c>
      <c r="O494" s="55">
        <f t="shared" si="36"/>
        <v>0</v>
      </c>
      <c r="P494">
        <f t="shared" si="37"/>
      </c>
    </row>
    <row r="495" spans="1:16" ht="15">
      <c r="A495" s="31">
        <v>477</v>
      </c>
      <c r="B495" s="58"/>
      <c r="C495" s="61"/>
      <c r="D495" s="61"/>
      <c r="E495" s="61"/>
      <c r="F495" s="60"/>
      <c r="G495" s="61"/>
      <c r="H495" s="61"/>
      <c r="I495" s="61"/>
      <c r="J495" s="61"/>
      <c r="K495" s="61"/>
      <c r="L495" s="61"/>
      <c r="M495" s="54">
        <f t="shared" si="34"/>
        <v>0</v>
      </c>
      <c r="N495" s="55">
        <f t="shared" si="35"/>
        <v>0</v>
      </c>
      <c r="O495" s="55">
        <f t="shared" si="36"/>
        <v>0</v>
      </c>
      <c r="P495">
        <f t="shared" si="37"/>
      </c>
    </row>
    <row r="496" spans="1:16" ht="15">
      <c r="A496" s="31">
        <v>478</v>
      </c>
      <c r="B496" s="58"/>
      <c r="C496" s="61"/>
      <c r="D496" s="61"/>
      <c r="E496" s="61"/>
      <c r="F496" s="60"/>
      <c r="G496" s="61"/>
      <c r="H496" s="61"/>
      <c r="I496" s="61"/>
      <c r="J496" s="61"/>
      <c r="K496" s="61"/>
      <c r="L496" s="61"/>
      <c r="M496" s="54">
        <f t="shared" si="34"/>
        <v>0</v>
      </c>
      <c r="N496" s="55">
        <f t="shared" si="35"/>
        <v>0</v>
      </c>
      <c r="O496" s="55">
        <f t="shared" si="36"/>
        <v>0</v>
      </c>
      <c r="P496">
        <f t="shared" si="37"/>
      </c>
    </row>
    <row r="497" spans="1:16" ht="15">
      <c r="A497" s="31">
        <v>479</v>
      </c>
      <c r="B497" s="58"/>
      <c r="C497" s="61"/>
      <c r="D497" s="61"/>
      <c r="E497" s="61"/>
      <c r="F497" s="60"/>
      <c r="G497" s="61"/>
      <c r="H497" s="61"/>
      <c r="I497" s="61"/>
      <c r="J497" s="61"/>
      <c r="K497" s="61"/>
      <c r="L497" s="61"/>
      <c r="M497" s="54">
        <f t="shared" si="34"/>
        <v>0</v>
      </c>
      <c r="N497" s="55">
        <f t="shared" si="35"/>
        <v>0</v>
      </c>
      <c r="O497" s="55">
        <f t="shared" si="36"/>
        <v>0</v>
      </c>
      <c r="P497">
        <f t="shared" si="37"/>
      </c>
    </row>
    <row r="498" spans="1:16" ht="15">
      <c r="A498" s="31">
        <v>480</v>
      </c>
      <c r="B498" s="58"/>
      <c r="C498" s="61"/>
      <c r="D498" s="61"/>
      <c r="E498" s="61"/>
      <c r="F498" s="60"/>
      <c r="G498" s="61"/>
      <c r="H498" s="61"/>
      <c r="I498" s="61"/>
      <c r="J498" s="61"/>
      <c r="K498" s="61"/>
      <c r="L498" s="61"/>
      <c r="M498" s="54">
        <f t="shared" si="34"/>
        <v>0</v>
      </c>
      <c r="N498" s="55">
        <f t="shared" si="35"/>
        <v>0</v>
      </c>
      <c r="O498" s="55">
        <f t="shared" si="36"/>
        <v>0</v>
      </c>
      <c r="P498">
        <f t="shared" si="37"/>
      </c>
    </row>
    <row r="499" spans="1:16" ht="15">
      <c r="A499" s="31">
        <v>481</v>
      </c>
      <c r="B499" s="58"/>
      <c r="C499" s="61"/>
      <c r="D499" s="61"/>
      <c r="E499" s="61"/>
      <c r="F499" s="60"/>
      <c r="G499" s="61"/>
      <c r="H499" s="61"/>
      <c r="I499" s="61"/>
      <c r="J499" s="61"/>
      <c r="K499" s="61"/>
      <c r="L499" s="61"/>
      <c r="M499" s="54">
        <f t="shared" si="34"/>
        <v>0</v>
      </c>
      <c r="N499" s="55">
        <f t="shared" si="35"/>
        <v>0</v>
      </c>
      <c r="O499" s="55">
        <f t="shared" si="36"/>
        <v>0</v>
      </c>
      <c r="P499">
        <f t="shared" si="37"/>
      </c>
    </row>
    <row r="500" spans="1:16" ht="15">
      <c r="A500" s="31">
        <v>482</v>
      </c>
      <c r="B500" s="58"/>
      <c r="C500" s="61"/>
      <c r="D500" s="61"/>
      <c r="E500" s="61"/>
      <c r="F500" s="60"/>
      <c r="G500" s="61"/>
      <c r="H500" s="61"/>
      <c r="I500" s="61"/>
      <c r="J500" s="61"/>
      <c r="K500" s="61"/>
      <c r="L500" s="61"/>
      <c r="M500" s="54">
        <f t="shared" si="34"/>
        <v>0</v>
      </c>
      <c r="N500" s="55">
        <f t="shared" si="35"/>
        <v>0</v>
      </c>
      <c r="O500" s="55">
        <f t="shared" si="36"/>
        <v>0</v>
      </c>
      <c r="P500">
        <f t="shared" si="37"/>
      </c>
    </row>
  </sheetData>
  <sheetProtection password="C6D0" sheet="1" objects="1" scenarios="1" formatColumns="0" formatRows="0"/>
  <autoFilter ref="A18:P18"/>
  <mergeCells count="2">
    <mergeCell ref="A1:D10"/>
    <mergeCell ref="I13:L13"/>
  </mergeCells>
  <conditionalFormatting sqref="F19:F500">
    <cfRule type="expression" priority="1" dxfId="0">
      <formula>($F19-$G19-$H19-$I19-$J19-$K19)&lt;&gt;0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="90" zoomScaleNormal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H294"/>
    </sheetView>
  </sheetViews>
  <sheetFormatPr defaultColWidth="18.421875" defaultRowHeight="15"/>
  <cols>
    <col min="1" max="1" width="4.28125" style="79" customWidth="1"/>
    <col min="2" max="2" width="8.7109375" style="107" customWidth="1"/>
    <col min="3" max="3" width="80.140625" style="79" customWidth="1"/>
    <col min="4" max="16384" width="18.421875" style="110" customWidth="1"/>
  </cols>
  <sheetData>
    <row r="1" spans="1:8" ht="15.75" thickTop="1">
      <c r="A1" s="102" t="s">
        <v>699</v>
      </c>
      <c r="B1" s="103"/>
      <c r="C1" s="104"/>
      <c r="D1" s="105"/>
      <c r="E1" s="105"/>
      <c r="F1" s="105"/>
      <c r="G1" s="105"/>
      <c r="H1" s="105"/>
    </row>
    <row r="2" spans="1:8" s="111" customFormat="1" ht="15">
      <c r="A2" s="152" t="s">
        <v>700</v>
      </c>
      <c r="B2" s="154" t="s">
        <v>149</v>
      </c>
      <c r="C2" s="76" t="s">
        <v>150</v>
      </c>
      <c r="D2" s="156" t="s">
        <v>151</v>
      </c>
      <c r="E2" s="156"/>
      <c r="F2" s="156"/>
      <c r="G2" s="156"/>
      <c r="H2" s="156"/>
    </row>
    <row r="3" spans="1:8" s="111" customFormat="1" ht="15" customHeight="1">
      <c r="A3" s="152"/>
      <c r="B3" s="154"/>
      <c r="C3" s="76" t="s">
        <v>152</v>
      </c>
      <c r="D3" s="156" t="s">
        <v>153</v>
      </c>
      <c r="E3" s="156"/>
      <c r="F3" s="156"/>
      <c r="G3" s="156"/>
      <c r="H3" s="156"/>
    </row>
    <row r="4" spans="1:8" s="111" customFormat="1" ht="15">
      <c r="A4" s="152"/>
      <c r="B4" s="154"/>
      <c r="C4" s="76" t="s">
        <v>600</v>
      </c>
      <c r="D4" s="90" t="s">
        <v>154</v>
      </c>
      <c r="E4" s="90" t="s">
        <v>154</v>
      </c>
      <c r="F4" s="90" t="s">
        <v>154</v>
      </c>
      <c r="G4" s="90" t="s">
        <v>154</v>
      </c>
      <c r="H4" s="90" t="s">
        <v>154</v>
      </c>
    </row>
    <row r="5" spans="1:8" s="111" customFormat="1" ht="15">
      <c r="A5" s="152"/>
      <c r="B5" s="154"/>
      <c r="C5" s="76" t="s">
        <v>155</v>
      </c>
      <c r="D5" s="89" t="s">
        <v>156</v>
      </c>
      <c r="E5" s="89" t="s">
        <v>156</v>
      </c>
      <c r="F5" s="89" t="s">
        <v>156</v>
      </c>
      <c r="G5" s="89" t="s">
        <v>156</v>
      </c>
      <c r="H5" s="89" t="s">
        <v>156</v>
      </c>
    </row>
    <row r="6" spans="1:8" s="111" customFormat="1" ht="15">
      <c r="A6" s="152"/>
      <c r="B6" s="154"/>
      <c r="C6" s="76" t="s">
        <v>157</v>
      </c>
      <c r="D6" s="80" t="s">
        <v>158</v>
      </c>
      <c r="E6" s="80" t="s">
        <v>159</v>
      </c>
      <c r="F6" s="80" t="s">
        <v>160</v>
      </c>
      <c r="G6" s="80" t="s">
        <v>161</v>
      </c>
      <c r="H6" s="81" t="s">
        <v>162</v>
      </c>
    </row>
    <row r="7" spans="1:8" s="111" customFormat="1" ht="15.75" thickBot="1">
      <c r="A7" s="153"/>
      <c r="B7" s="155"/>
      <c r="C7" s="94" t="s">
        <v>163</v>
      </c>
      <c r="D7" s="95"/>
      <c r="E7" s="95"/>
      <c r="F7" s="95"/>
      <c r="G7" s="96" t="s">
        <v>716</v>
      </c>
      <c r="H7" s="96"/>
    </row>
    <row r="8" spans="1:8" ht="15">
      <c r="A8" s="157" t="s">
        <v>701</v>
      </c>
      <c r="B8" s="91" t="s">
        <v>164</v>
      </c>
      <c r="C8" s="92" t="s">
        <v>165</v>
      </c>
      <c r="D8" s="93">
        <v>21</v>
      </c>
      <c r="E8" s="93">
        <v>21</v>
      </c>
      <c r="F8" s="93">
        <v>23</v>
      </c>
      <c r="G8" s="93">
        <v>20</v>
      </c>
      <c r="H8" s="93">
        <v>21</v>
      </c>
    </row>
    <row r="9" spans="1:8" ht="15">
      <c r="A9" s="152"/>
      <c r="B9" s="77" t="s">
        <v>166</v>
      </c>
      <c r="C9" s="87" t="s">
        <v>167</v>
      </c>
      <c r="D9" s="86">
        <v>20</v>
      </c>
      <c r="E9" s="86">
        <v>20</v>
      </c>
      <c r="F9" s="86">
        <v>21</v>
      </c>
      <c r="G9" s="86">
        <v>18</v>
      </c>
      <c r="H9" s="86">
        <v>19</v>
      </c>
    </row>
    <row r="10" spans="1:8" ht="15">
      <c r="A10" s="152"/>
      <c r="B10" s="77" t="s">
        <v>168</v>
      </c>
      <c r="C10" s="71" t="s">
        <v>114</v>
      </c>
      <c r="D10" s="70">
        <f>IF((D9-D11-D12-D13-D14-D15)=0,"",D9-D11-D12-D13-D14-D15)</f>
      </c>
      <c r="E10" s="70">
        <f>IF((E9-E11-E12-E13-E14-E15)=0,"",E9-E11-E12-E13-E14-E15)</f>
      </c>
      <c r="F10" s="70">
        <f>IF((F9-F11-F12-F13-F14-F15)=0,"",F9-F11-F12-F13-F14-F15)</f>
      </c>
      <c r="G10" s="70">
        <f>IF((G9-G11-G12-G13-G14-G15)=0,"",G9-G11-G12-G13-G14-G15)</f>
      </c>
      <c r="H10" s="70">
        <f>IF((H9-H11-H12-H13-H14-H15)=0,"",H9-H11-H12-H13-H14-H15)</f>
      </c>
    </row>
    <row r="11" spans="1:8" ht="15">
      <c r="A11" s="152"/>
      <c r="B11" s="77" t="s">
        <v>170</v>
      </c>
      <c r="C11" s="87" t="s">
        <v>601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</row>
    <row r="12" spans="1:8" ht="15">
      <c r="A12" s="152"/>
      <c r="B12" s="77" t="s">
        <v>171</v>
      </c>
      <c r="C12" s="87" t="s">
        <v>602</v>
      </c>
      <c r="D12" s="86">
        <v>7</v>
      </c>
      <c r="E12" s="86">
        <v>5</v>
      </c>
      <c r="F12" s="86">
        <v>6</v>
      </c>
      <c r="G12" s="86">
        <v>3</v>
      </c>
      <c r="H12" s="86">
        <v>4</v>
      </c>
    </row>
    <row r="13" spans="1:8" ht="15">
      <c r="A13" s="152"/>
      <c r="B13" s="77" t="s">
        <v>172</v>
      </c>
      <c r="C13" s="87" t="s">
        <v>603</v>
      </c>
      <c r="D13" s="86">
        <v>0</v>
      </c>
      <c r="E13" s="86">
        <v>2</v>
      </c>
      <c r="F13" s="86">
        <v>2</v>
      </c>
      <c r="G13" s="86">
        <v>2</v>
      </c>
      <c r="H13" s="86">
        <v>2</v>
      </c>
    </row>
    <row r="14" spans="1:8" ht="15">
      <c r="A14" s="152"/>
      <c r="B14" s="77" t="s">
        <v>173</v>
      </c>
      <c r="C14" s="87" t="s">
        <v>604</v>
      </c>
      <c r="D14" s="86">
        <v>4</v>
      </c>
      <c r="E14" s="86">
        <v>4</v>
      </c>
      <c r="F14" s="86">
        <v>4</v>
      </c>
      <c r="G14" s="86">
        <v>4</v>
      </c>
      <c r="H14" s="86">
        <v>2</v>
      </c>
    </row>
    <row r="15" spans="1:8" ht="15">
      <c r="A15" s="152"/>
      <c r="B15" s="77" t="s">
        <v>174</v>
      </c>
      <c r="C15" s="87" t="s">
        <v>605</v>
      </c>
      <c r="D15" s="86">
        <v>9</v>
      </c>
      <c r="E15" s="86">
        <v>9</v>
      </c>
      <c r="F15" s="86">
        <v>9</v>
      </c>
      <c r="G15" s="86">
        <v>9</v>
      </c>
      <c r="H15" s="86">
        <v>11</v>
      </c>
    </row>
    <row r="16" spans="1:8" ht="15">
      <c r="A16" s="152"/>
      <c r="B16" s="77" t="s">
        <v>175</v>
      </c>
      <c r="C16" s="71" t="s">
        <v>176</v>
      </c>
      <c r="D16" s="70">
        <f>IF((D9-D17-D18-D19-D20)&gt;=0,"",D9-D17-D18-D19-D20)</f>
      </c>
      <c r="E16" s="70">
        <f>IF((E9-E17-E18-E19-E20)&gt;=0,"",E9-E17-E18-E19-E20)</f>
      </c>
      <c r="F16" s="70">
        <f>IF((F9-F17-F18-F19-F20)&gt;=0,"",F9-F17-F18-F19-F20)</f>
      </c>
      <c r="G16" s="70">
        <f>IF((G9-G17-G18-G19-G20)&gt;=0,"",G9-G17-G18-G19-G20)</f>
      </c>
      <c r="H16" s="70">
        <f>IF((H9-H17-H18-H19-H20)&gt;=0,"",H9-H17-H18-H19-H20)</f>
      </c>
    </row>
    <row r="17" spans="1:8" ht="15">
      <c r="A17" s="152"/>
      <c r="B17" s="77" t="s">
        <v>177</v>
      </c>
      <c r="C17" s="87" t="s">
        <v>606</v>
      </c>
      <c r="D17" s="86">
        <v>4</v>
      </c>
      <c r="E17" s="86">
        <v>4</v>
      </c>
      <c r="F17" s="86">
        <v>4</v>
      </c>
      <c r="G17" s="86">
        <v>4</v>
      </c>
      <c r="H17" s="86">
        <v>4</v>
      </c>
    </row>
    <row r="18" spans="1:8" ht="15">
      <c r="A18" s="152"/>
      <c r="B18" s="77" t="s">
        <v>178</v>
      </c>
      <c r="C18" s="87" t="s">
        <v>607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</row>
    <row r="19" spans="1:8" ht="15">
      <c r="A19" s="152"/>
      <c r="B19" s="77" t="s">
        <v>179</v>
      </c>
      <c r="C19" s="87" t="s">
        <v>608</v>
      </c>
      <c r="D19" s="86">
        <v>6</v>
      </c>
      <c r="E19" s="86">
        <v>5</v>
      </c>
      <c r="F19" s="86">
        <v>3</v>
      </c>
      <c r="G19" s="86">
        <v>2</v>
      </c>
      <c r="H19" s="86">
        <v>2</v>
      </c>
    </row>
    <row r="20" spans="1:8" ht="15">
      <c r="A20" s="152"/>
      <c r="B20" s="77" t="s">
        <v>180</v>
      </c>
      <c r="C20" s="87" t="s">
        <v>609</v>
      </c>
      <c r="D20" s="86">
        <v>7</v>
      </c>
      <c r="E20" s="86">
        <v>8</v>
      </c>
      <c r="F20" s="86">
        <v>10</v>
      </c>
      <c r="G20" s="86">
        <v>10</v>
      </c>
      <c r="H20" s="86">
        <v>10</v>
      </c>
    </row>
    <row r="21" spans="1:8" ht="15">
      <c r="A21" s="152"/>
      <c r="B21" s="77" t="s">
        <v>181</v>
      </c>
      <c r="C21" s="87" t="s">
        <v>182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</row>
    <row r="22" spans="1:8" ht="15">
      <c r="A22" s="152"/>
      <c r="B22" s="77" t="s">
        <v>183</v>
      </c>
      <c r="C22" s="87" t="s">
        <v>184</v>
      </c>
      <c r="D22" s="86">
        <v>4</v>
      </c>
      <c r="E22" s="86">
        <v>4</v>
      </c>
      <c r="F22" s="86">
        <v>3</v>
      </c>
      <c r="G22" s="86">
        <v>3</v>
      </c>
      <c r="H22" s="86">
        <v>3</v>
      </c>
    </row>
    <row r="23" spans="1:8" ht="15">
      <c r="A23" s="152"/>
      <c r="B23" s="77" t="s">
        <v>185</v>
      </c>
      <c r="C23" s="87" t="s">
        <v>186</v>
      </c>
      <c r="D23" s="86">
        <v>1</v>
      </c>
      <c r="E23" s="86">
        <v>1</v>
      </c>
      <c r="F23" s="86">
        <v>1</v>
      </c>
      <c r="G23" s="86">
        <v>2</v>
      </c>
      <c r="H23" s="86">
        <v>3</v>
      </c>
    </row>
    <row r="24" spans="1:8" ht="15">
      <c r="A24" s="152"/>
      <c r="B24" s="77" t="s">
        <v>187</v>
      </c>
      <c r="C24" s="119" t="s">
        <v>188</v>
      </c>
      <c r="D24" s="97">
        <f>IF((D11+D12+D13+D14+D15)=0,0,(26*D11+35*D12+45*D13+55*D14+65*D15)/(D11+D12+D13+D14+D15))</f>
        <v>52.5</v>
      </c>
      <c r="E24" s="97">
        <f>IF((E11+E12+E13+E14+E15)=0,0,(26*E11+35*E12+45*E13+55*E14+65*E15)/(E11+E12+E13+E14+E15))</f>
        <v>53.5</v>
      </c>
      <c r="F24" s="97">
        <f>IF((F11+F12+F13+F14+F15)=0,0,(26*F11+35*F12+45*F13+55*F14+65*F15)/(F11+F12+F13+F14+F15))</f>
        <v>52.61904761904762</v>
      </c>
      <c r="G24" s="97">
        <f>IF((G11+G12+G13+G14+G15)=0,0,(26*G11+35*G12+45*G13+55*G14+65*G15)/(G11+G12+G13+G14+G15))</f>
        <v>55.55555555555556</v>
      </c>
      <c r="H24" s="97">
        <f>IF((H11+H12+H13+H14+H15)=0,0,(26*H11+35*H12+45*H13+55*H14+65*H15)/(H11+H12+H13+H14+H15))</f>
        <v>55.526315789473685</v>
      </c>
    </row>
    <row r="25" spans="1:8" ht="15">
      <c r="A25" s="152"/>
      <c r="B25" s="77" t="s">
        <v>189</v>
      </c>
      <c r="C25" s="119" t="s">
        <v>119</v>
      </c>
      <c r="D25" s="98">
        <f>IF(D8=0,0,D9/D8*100)</f>
        <v>95.23809523809523</v>
      </c>
      <c r="E25" s="98">
        <f>IF(E8=0,0,E9/E8*100)</f>
        <v>95.23809523809523</v>
      </c>
      <c r="F25" s="98">
        <f>IF(F8=0,0,F9/F8*100)</f>
        <v>91.30434782608695</v>
      </c>
      <c r="G25" s="98">
        <f>IF(G8=0,0,G9/G8*100)</f>
        <v>90</v>
      </c>
      <c r="H25" s="98">
        <f>IF(H8=0,0,H9/H8*100)</f>
        <v>90.47619047619048</v>
      </c>
    </row>
    <row r="26" spans="1:8" ht="15">
      <c r="A26" s="152"/>
      <c r="B26" s="77" t="s">
        <v>190</v>
      </c>
      <c r="C26" s="119" t="s">
        <v>191</v>
      </c>
      <c r="D26" s="98">
        <f>IF(D9=0,0,D13/D9*100)</f>
        <v>0</v>
      </c>
      <c r="E26" s="98">
        <f>IF(E9=0,0,E13/E9*100)</f>
        <v>10</v>
      </c>
      <c r="F26" s="98">
        <f>IF(F9=0,0,F13/F9*100)</f>
        <v>9.523809523809524</v>
      </c>
      <c r="G26" s="98">
        <f>IF(G9=0,0,G13/G9*100)</f>
        <v>11.11111111111111</v>
      </c>
      <c r="H26" s="98">
        <f>IF(H9=0,0,H13/H9*100)</f>
        <v>10.526315789473683</v>
      </c>
    </row>
    <row r="27" spans="1:8" ht="15">
      <c r="A27" s="152"/>
      <c r="B27" s="77" t="s">
        <v>192</v>
      </c>
      <c r="C27" s="119" t="s">
        <v>193</v>
      </c>
      <c r="D27" s="98">
        <f>IF(D9=0,0,(D17+D18+D19+D20)/D9*100)</f>
        <v>85</v>
      </c>
      <c r="E27" s="98">
        <f>IF(E9=0,0,(E17+E18+E19+E20)/E9*100)</f>
        <v>85</v>
      </c>
      <c r="F27" s="98">
        <f>IF(F9=0,0,(F17+F18+F19+F20)/F9*100)</f>
        <v>80.95238095238095</v>
      </c>
      <c r="G27" s="98">
        <f>IF(G9=0,0,(G17+G18+G19+G20)/G9*100)</f>
        <v>88.88888888888889</v>
      </c>
      <c r="H27" s="98">
        <f>IF(H9=0,0,(H17+H18+H19+H20)/H9*100)</f>
        <v>84.21052631578947</v>
      </c>
    </row>
    <row r="28" spans="1:8" ht="15">
      <c r="A28" s="152"/>
      <c r="B28" s="77" t="s">
        <v>194</v>
      </c>
      <c r="C28" s="119" t="s">
        <v>195</v>
      </c>
      <c r="D28" s="98">
        <f>IF((D17+D18+D19+D20)=0,0,(D17+D18)/(D17+D18+D19+D20)*100)</f>
        <v>23.52941176470588</v>
      </c>
      <c r="E28" s="98">
        <f>IF((E17+E18+E19+E20)=0,0,(E17+E18)/(E17+E18+E19+E20)*100)</f>
        <v>23.52941176470588</v>
      </c>
      <c r="F28" s="98">
        <f>IF((F17+F18+F19+F20)=0,0,(F17+F18)/(F17+F18+F19+F20)*100)</f>
        <v>23.52941176470588</v>
      </c>
      <c r="G28" s="98">
        <f>IF((G17+G18+G19+G20)=0,0,(G17+G18)/(G17+G18+G19+G20)*100)</f>
        <v>25</v>
      </c>
      <c r="H28" s="98">
        <f>IF((H17+H18+H19+H20)=0,0,(H17+H18)/(H17+H18+H19+H20)*100)</f>
        <v>25</v>
      </c>
    </row>
    <row r="29" spans="1:8" ht="15">
      <c r="A29" s="152"/>
      <c r="B29" s="77" t="s">
        <v>196</v>
      </c>
      <c r="C29" s="119" t="s">
        <v>197</v>
      </c>
      <c r="D29" s="98">
        <f>IF((D17+D18+D19+D20)=0,0,(D19+D20)/(D17+D18+D19+D20)*100)</f>
        <v>76.47058823529412</v>
      </c>
      <c r="E29" s="98">
        <f>IF((E17+E18+E19+E20)=0,0,(E19+E20)/(E17+E18+E19+E20)*100)</f>
        <v>76.47058823529412</v>
      </c>
      <c r="F29" s="98">
        <f>IF((F17+F18+F19+F20)=0,0,(F19+F20)/(F17+F18+F19+F20)*100)</f>
        <v>76.47058823529412</v>
      </c>
      <c r="G29" s="98">
        <f>IF((G17+G18+G19+G20)=0,0,(G19+G20)/(G17+G18+G19+G20)*100)</f>
        <v>75</v>
      </c>
      <c r="H29" s="98">
        <f>IF((H17+H18+H19+H20)=0,0,(H19+H20)/(H17+H18+H19+H20)*100)</f>
        <v>75</v>
      </c>
    </row>
    <row r="30" spans="1:8" ht="15">
      <c r="A30" s="152"/>
      <c r="B30" s="77" t="s">
        <v>198</v>
      </c>
      <c r="C30" s="119" t="s">
        <v>199</v>
      </c>
      <c r="D30" s="98">
        <f>IF((D17+D18)=0,0,(D21+D22)/(D17+D18)*100)</f>
        <v>125</v>
      </c>
      <c r="E30" s="98">
        <f>IF((E17+E18)=0,0,(E21+E22)/(E17+E18)*100)</f>
        <v>125</v>
      </c>
      <c r="F30" s="98">
        <f>IF((F17+F18)=0,0,(F21+F22)/(F17+F18)*100)</f>
        <v>100</v>
      </c>
      <c r="G30" s="98">
        <f>IF((G17+G18)=0,0,(G21+G22)/(G17+G18)*100)</f>
        <v>100</v>
      </c>
      <c r="H30" s="98">
        <f>IF((H17+H18)=0,0,(H21+H22)/(H17+H18)*100)</f>
        <v>100</v>
      </c>
    </row>
    <row r="31" spans="1:8" ht="15">
      <c r="A31" s="152"/>
      <c r="B31" s="77" t="s">
        <v>200</v>
      </c>
      <c r="C31" s="119" t="s">
        <v>201</v>
      </c>
      <c r="D31" s="98">
        <f>IF((D19+D20)=0,0,D23/(D19+D20)*100)</f>
        <v>7.6923076923076925</v>
      </c>
      <c r="E31" s="98">
        <f>IF((E19+E20)=0,0,E23/(E19+E20)*100)</f>
        <v>7.6923076923076925</v>
      </c>
      <c r="F31" s="98">
        <f>IF((F19+F20)=0,0,F23/(F19+F20)*100)</f>
        <v>7.6923076923076925</v>
      </c>
      <c r="G31" s="98">
        <f>IF((G19+G20)=0,0,G23/(G19+G20)*100)</f>
        <v>16.666666666666664</v>
      </c>
      <c r="H31" s="98">
        <f>IF((H19+H20)=0,0,H23/(H19+H20)*100)</f>
        <v>25</v>
      </c>
    </row>
    <row r="32" spans="1:8" ht="30">
      <c r="A32" s="152" t="s">
        <v>702</v>
      </c>
      <c r="B32" s="77" t="s">
        <v>202</v>
      </c>
      <c r="C32" s="87" t="s">
        <v>4</v>
      </c>
      <c r="D32" s="86">
        <v>3</v>
      </c>
      <c r="E32" s="86">
        <v>3</v>
      </c>
      <c r="F32" s="86">
        <v>3</v>
      </c>
      <c r="G32" s="86">
        <v>4</v>
      </c>
      <c r="H32" s="86">
        <v>3</v>
      </c>
    </row>
    <row r="33" spans="1:8" ht="30">
      <c r="A33" s="152"/>
      <c r="B33" s="77" t="s">
        <v>203</v>
      </c>
      <c r="C33" s="87" t="s">
        <v>204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</row>
    <row r="34" spans="1:8" ht="15">
      <c r="A34" s="152"/>
      <c r="B34" s="77" t="s">
        <v>205</v>
      </c>
      <c r="C34" s="87" t="s">
        <v>3</v>
      </c>
      <c r="D34" s="86">
        <v>4</v>
      </c>
      <c r="E34" s="86">
        <v>4</v>
      </c>
      <c r="F34" s="86">
        <v>3</v>
      </c>
      <c r="G34" s="86">
        <v>5</v>
      </c>
      <c r="H34" s="86">
        <v>3</v>
      </c>
    </row>
    <row r="35" spans="1:8" ht="15">
      <c r="A35" s="152"/>
      <c r="B35" s="77" t="s">
        <v>206</v>
      </c>
      <c r="C35" s="71" t="s">
        <v>207</v>
      </c>
      <c r="D35" s="70" t="s">
        <v>169</v>
      </c>
      <c r="E35" s="70" t="s">
        <v>169</v>
      </c>
      <c r="F35" s="70" t="s">
        <v>169</v>
      </c>
      <c r="G35" s="70" t="s">
        <v>169</v>
      </c>
      <c r="H35" s="70"/>
    </row>
    <row r="36" spans="1:8" ht="15">
      <c r="A36" s="152"/>
      <c r="B36" s="77" t="s">
        <v>208</v>
      </c>
      <c r="C36" s="87" t="s">
        <v>610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</row>
    <row r="37" spans="1:8" ht="15">
      <c r="A37" s="152"/>
      <c r="B37" s="77" t="s">
        <v>209</v>
      </c>
      <c r="C37" s="87" t="s">
        <v>611</v>
      </c>
      <c r="D37" s="86">
        <v>3</v>
      </c>
      <c r="E37" s="86">
        <v>3</v>
      </c>
      <c r="F37" s="86">
        <v>3</v>
      </c>
      <c r="G37" s="86">
        <v>4</v>
      </c>
      <c r="H37" s="86">
        <v>3</v>
      </c>
    </row>
    <row r="38" spans="1:8" ht="15">
      <c r="A38" s="152"/>
      <c r="B38" s="77" t="s">
        <v>210</v>
      </c>
      <c r="C38" s="87" t="s">
        <v>612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</row>
    <row r="39" spans="1:8" ht="15">
      <c r="A39" s="152"/>
      <c r="B39" s="77" t="s">
        <v>211</v>
      </c>
      <c r="C39" s="87" t="s">
        <v>613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</row>
    <row r="40" spans="1:8" ht="15">
      <c r="A40" s="152"/>
      <c r="B40" s="77" t="s">
        <v>212</v>
      </c>
      <c r="C40" s="87" t="s">
        <v>614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</row>
    <row r="41" spans="1:8" ht="15">
      <c r="A41" s="152"/>
      <c r="B41" s="77"/>
      <c r="C41" s="87" t="s">
        <v>615</v>
      </c>
      <c r="D41" s="84">
        <v>1</v>
      </c>
      <c r="E41" s="84">
        <v>1</v>
      </c>
      <c r="F41" s="84">
        <v>0</v>
      </c>
      <c r="G41" s="84">
        <v>1</v>
      </c>
      <c r="H41" s="84">
        <v>0</v>
      </c>
    </row>
    <row r="42" spans="1:8" ht="15">
      <c r="A42" s="152"/>
      <c r="B42" s="77" t="s">
        <v>213</v>
      </c>
      <c r="C42" s="87" t="s">
        <v>616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</row>
    <row r="43" spans="1:8" ht="15">
      <c r="A43" s="152"/>
      <c r="B43" s="77" t="s">
        <v>214</v>
      </c>
      <c r="C43" s="119" t="s">
        <v>215</v>
      </c>
      <c r="D43" s="98">
        <f>IF(D32=0,0,(D34-D33)/D32*100)</f>
        <v>133.33333333333331</v>
      </c>
      <c r="E43" s="98">
        <f>IF(E32=0,0,(E34-E33)/E32*100)</f>
        <v>133.33333333333331</v>
      </c>
      <c r="F43" s="98">
        <f>IF(F32=0,0,(F34-F33)/F32*100)</f>
        <v>100</v>
      </c>
      <c r="G43" s="98">
        <f>IF(G32=0,0,(G34-G33)/G32*100)</f>
        <v>125</v>
      </c>
      <c r="H43" s="98">
        <f>IF(H32=0,0,(H34-H33)/H32*100)</f>
        <v>100</v>
      </c>
    </row>
    <row r="44" spans="1:8" ht="15">
      <c r="A44" s="152"/>
      <c r="B44" s="77" t="s">
        <v>216</v>
      </c>
      <c r="C44" s="119" t="s">
        <v>217</v>
      </c>
      <c r="D44" s="98">
        <f>IF((D34-D33)=0,0,D36/(D34-D33)*100)</f>
        <v>0</v>
      </c>
      <c r="E44" s="98">
        <f>IF((E34-E33)=0,0,E36/(E34-E33)*100)</f>
        <v>0</v>
      </c>
      <c r="F44" s="98">
        <f>IF((F34-F33)=0,0,F36/(F34-F33)*100)</f>
        <v>0</v>
      </c>
      <c r="G44" s="98">
        <f>IF((G34-G33)=0,0,G36/(G34-G33)*100)</f>
        <v>0</v>
      </c>
      <c r="H44" s="98">
        <f>IF((H34-H33)=0,0,H36/(H34-H33)*100)</f>
        <v>0</v>
      </c>
    </row>
    <row r="45" spans="1:8" ht="15">
      <c r="A45" s="152"/>
      <c r="B45" s="77" t="s">
        <v>218</v>
      </c>
      <c r="C45" s="119" t="s">
        <v>219</v>
      </c>
      <c r="D45" s="98">
        <f>IF((D34-D33)=0,0,D37/(D34-D33)*100)</f>
        <v>75</v>
      </c>
      <c r="E45" s="98">
        <f>IF((E34-E33)=0,0,E37/(E34-E33)*100)</f>
        <v>75</v>
      </c>
      <c r="F45" s="98">
        <f>IF((F34-F33)=0,0,F37/(F34-F33)*100)</f>
        <v>100</v>
      </c>
      <c r="G45" s="98">
        <f>IF((G34-G33)=0,0,G37/(G34-G33)*100)</f>
        <v>80</v>
      </c>
      <c r="H45" s="98">
        <f>IF((H34-H33)=0,0,H37/(H34-H33)*100)</f>
        <v>100</v>
      </c>
    </row>
    <row r="46" spans="1:8" ht="15">
      <c r="A46" s="152"/>
      <c r="B46" s="77" t="s">
        <v>220</v>
      </c>
      <c r="C46" s="119" t="s">
        <v>221</v>
      </c>
      <c r="D46" s="98">
        <f>IF((D34-D33)=0,0,D38/(D34-D33)*100)</f>
        <v>0</v>
      </c>
      <c r="E46" s="98">
        <f>IF((E34-E33)=0,0,E38/(E34-E33)*100)</f>
        <v>0</v>
      </c>
      <c r="F46" s="98">
        <f>IF((F34-F33)=0,0,F38/(F34-F33)*100)</f>
        <v>0</v>
      </c>
      <c r="G46" s="98">
        <f>IF((G34-G33)=0,0,G38/(G34-G33)*100)</f>
        <v>0</v>
      </c>
      <c r="H46" s="98">
        <f>IF((H34-H33)=0,0,H38/(H34-H33)*100)</f>
        <v>0</v>
      </c>
    </row>
    <row r="47" spans="1:8" ht="30">
      <c r="A47" s="152"/>
      <c r="B47" s="77" t="s">
        <v>222</v>
      </c>
      <c r="C47" s="119" t="s">
        <v>223</v>
      </c>
      <c r="D47" s="98">
        <f>IF((D34-D33)=0,0,D39/(D34-D33)*100)</f>
        <v>0</v>
      </c>
      <c r="E47" s="98">
        <f>IF((E34-E33)=0,0,E39/(E34-E33)*100)</f>
        <v>0</v>
      </c>
      <c r="F47" s="98">
        <f>IF((F34-F33)=0,0,F39/(F34-F33)*100)</f>
        <v>0</v>
      </c>
      <c r="G47" s="98">
        <f>IF((G34-G33)=0,0,G39/(G34-G33)*100)</f>
        <v>0</v>
      </c>
      <c r="H47" s="98">
        <f>IF((H34-H33)=0,0,H39/(H34-H33)*100)</f>
        <v>0</v>
      </c>
    </row>
    <row r="48" spans="1:8" ht="15">
      <c r="A48" s="152"/>
      <c r="B48" s="77" t="s">
        <v>224</v>
      </c>
      <c r="C48" s="119" t="s">
        <v>225</v>
      </c>
      <c r="D48" s="98">
        <f>IF((D34-D33)=0,0,D40/(D34-D33)*100)</f>
        <v>0</v>
      </c>
      <c r="E48" s="98">
        <f>IF((E34-E33)=0,0,E40/(E34-E33)*100)</f>
        <v>0</v>
      </c>
      <c r="F48" s="98">
        <f>IF((F34-F33)=0,0,F40/(F34-F33)*100)</f>
        <v>0</v>
      </c>
      <c r="G48" s="98">
        <f>IF((G34-G33)=0,0,G40/(G34-G33)*100)</f>
        <v>0</v>
      </c>
      <c r="H48" s="98">
        <f>IF((H34-H33)=0,0,H40/(H34-H33)*100)</f>
        <v>0</v>
      </c>
    </row>
    <row r="49" spans="1:8" ht="30">
      <c r="A49" s="152" t="s">
        <v>703</v>
      </c>
      <c r="B49" s="78" t="s">
        <v>226</v>
      </c>
      <c r="C49" s="87" t="s">
        <v>227</v>
      </c>
      <c r="D49" s="86">
        <v>0</v>
      </c>
      <c r="E49" s="86">
        <v>0</v>
      </c>
      <c r="F49" s="86">
        <v>0</v>
      </c>
      <c r="G49" s="86">
        <v>0</v>
      </c>
      <c r="H49" s="86">
        <v>0</v>
      </c>
    </row>
    <row r="50" spans="1:8" ht="30">
      <c r="A50" s="152"/>
      <c r="B50" s="78" t="s">
        <v>228</v>
      </c>
      <c r="C50" s="87" t="s">
        <v>229</v>
      </c>
      <c r="D50" s="86">
        <v>2</v>
      </c>
      <c r="E50" s="86">
        <v>2</v>
      </c>
      <c r="F50" s="86">
        <v>2</v>
      </c>
      <c r="G50" s="86">
        <v>2</v>
      </c>
      <c r="H50" s="86">
        <v>2</v>
      </c>
    </row>
    <row r="51" spans="1:8" ht="30">
      <c r="A51" s="152"/>
      <c r="B51" s="78" t="s">
        <v>230</v>
      </c>
      <c r="C51" s="87" t="s">
        <v>231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</row>
    <row r="52" spans="1:8" ht="15">
      <c r="A52" s="152"/>
      <c r="B52" s="78" t="s">
        <v>232</v>
      </c>
      <c r="C52" s="87" t="s">
        <v>597</v>
      </c>
      <c r="D52" s="86"/>
      <c r="E52" s="86"/>
      <c r="F52" s="86"/>
      <c r="G52" s="86"/>
      <c r="H52" s="86">
        <v>1</v>
      </c>
    </row>
    <row r="53" spans="1:8" ht="15">
      <c r="A53" s="152"/>
      <c r="B53" s="78" t="s">
        <v>234</v>
      </c>
      <c r="C53" s="87" t="s">
        <v>617</v>
      </c>
      <c r="D53" s="86"/>
      <c r="E53" s="86"/>
      <c r="F53" s="86"/>
      <c r="G53" s="86"/>
      <c r="H53" s="86"/>
    </row>
    <row r="54" spans="1:8" ht="15">
      <c r="A54" s="152"/>
      <c r="B54" s="78" t="s">
        <v>236</v>
      </c>
      <c r="C54" s="87" t="s">
        <v>618</v>
      </c>
      <c r="D54" s="86"/>
      <c r="E54" s="86"/>
      <c r="F54" s="86"/>
      <c r="G54" s="86"/>
      <c r="H54" s="86"/>
    </row>
    <row r="55" spans="1:8" ht="15">
      <c r="A55" s="152"/>
      <c r="B55" s="78" t="s">
        <v>238</v>
      </c>
      <c r="C55" s="87" t="s">
        <v>619</v>
      </c>
      <c r="D55" s="86"/>
      <c r="E55" s="86"/>
      <c r="F55" s="86"/>
      <c r="G55" s="86"/>
      <c r="H55" s="86"/>
    </row>
    <row r="56" spans="1:8" s="108" customFormat="1" ht="15">
      <c r="A56" s="152"/>
      <c r="B56" s="78" t="s">
        <v>240</v>
      </c>
      <c r="C56" s="87" t="s">
        <v>233</v>
      </c>
      <c r="D56" s="86">
        <v>2</v>
      </c>
      <c r="E56" s="86">
        <v>2</v>
      </c>
      <c r="F56" s="86">
        <v>2</v>
      </c>
      <c r="G56" s="86">
        <v>1</v>
      </c>
      <c r="H56" s="86">
        <v>2</v>
      </c>
    </row>
    <row r="57" spans="1:8" s="108" customFormat="1" ht="15">
      <c r="A57" s="152"/>
      <c r="B57" s="78" t="s">
        <v>596</v>
      </c>
      <c r="C57" s="87" t="s">
        <v>235</v>
      </c>
      <c r="D57" s="86">
        <v>2</v>
      </c>
      <c r="E57" s="86">
        <v>2</v>
      </c>
      <c r="F57" s="86">
        <v>2</v>
      </c>
      <c r="G57" s="86">
        <v>2</v>
      </c>
      <c r="H57" s="86">
        <v>2</v>
      </c>
    </row>
    <row r="58" spans="1:8" s="108" customFormat="1" ht="15">
      <c r="A58" s="152"/>
      <c r="B58" s="78" t="s">
        <v>694</v>
      </c>
      <c r="C58" s="87" t="s">
        <v>237</v>
      </c>
      <c r="D58" s="86">
        <v>1</v>
      </c>
      <c r="E58" s="86">
        <v>0</v>
      </c>
      <c r="F58" s="86">
        <v>0</v>
      </c>
      <c r="G58" s="86">
        <v>0</v>
      </c>
      <c r="H58" s="86">
        <v>0</v>
      </c>
    </row>
    <row r="59" spans="1:8" ht="15">
      <c r="A59" s="152"/>
      <c r="B59" s="78" t="s">
        <v>695</v>
      </c>
      <c r="C59" s="119" t="s">
        <v>239</v>
      </c>
      <c r="D59" s="98">
        <f>IF(D9=0,0,D56/D9*100)</f>
        <v>10</v>
      </c>
      <c r="E59" s="98">
        <f>IF(E9=0,0,E56/E9*100)</f>
        <v>10</v>
      </c>
      <c r="F59" s="98">
        <f>IF(F9=0,0,F56/F9*100)</f>
        <v>9.523809523809524</v>
      </c>
      <c r="G59" s="98">
        <f>IF(G9=0,0,G56/G9*100)</f>
        <v>5.555555555555555</v>
      </c>
      <c r="H59" s="98">
        <f>IF(H9=0,0,H56/H9*100)</f>
        <v>10.526315789473683</v>
      </c>
    </row>
    <row r="60" spans="1:8" ht="15">
      <c r="A60" s="152"/>
      <c r="B60" s="78" t="s">
        <v>696</v>
      </c>
      <c r="C60" s="119" t="s">
        <v>241</v>
      </c>
      <c r="D60" s="98">
        <f>IF(D9=0,0,D57/D9*100)</f>
        <v>10</v>
      </c>
      <c r="E60" s="98">
        <f>IF(E9=0,0,E57/E9*100)</f>
        <v>10</v>
      </c>
      <c r="F60" s="98">
        <f>IF(F9=0,0,F57/F9*100)</f>
        <v>9.523809523809524</v>
      </c>
      <c r="G60" s="98">
        <f>IF(G9=0,0,G57/G9*100)</f>
        <v>11.11111111111111</v>
      </c>
      <c r="H60" s="98">
        <f>IF(H9=0,0,H57/H9*100)</f>
        <v>10.526315789473683</v>
      </c>
    </row>
    <row r="61" spans="1:8" ht="15">
      <c r="A61" s="152" t="s">
        <v>704</v>
      </c>
      <c r="B61" s="77" t="s">
        <v>242</v>
      </c>
      <c r="C61" s="87" t="s">
        <v>243</v>
      </c>
      <c r="D61" s="86">
        <v>1</v>
      </c>
      <c r="E61" s="86">
        <v>1</v>
      </c>
      <c r="F61" s="86">
        <v>1</v>
      </c>
      <c r="G61" s="86">
        <v>1</v>
      </c>
      <c r="H61" s="86">
        <v>1</v>
      </c>
    </row>
    <row r="62" spans="1:8" ht="15">
      <c r="A62" s="152"/>
      <c r="B62" s="77" t="s">
        <v>244</v>
      </c>
      <c r="C62" s="87" t="s">
        <v>245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</row>
    <row r="63" spans="1:8" ht="15">
      <c r="A63" s="152"/>
      <c r="B63" s="77" t="s">
        <v>246</v>
      </c>
      <c r="C63" s="87" t="s">
        <v>247</v>
      </c>
      <c r="D63" s="86">
        <v>10</v>
      </c>
      <c r="E63" s="86">
        <v>10</v>
      </c>
      <c r="F63" s="86">
        <v>12</v>
      </c>
      <c r="G63" s="86">
        <v>11</v>
      </c>
      <c r="H63" s="86">
        <v>9</v>
      </c>
    </row>
    <row r="64" spans="1:8" ht="15">
      <c r="A64" s="152"/>
      <c r="B64" s="77" t="s">
        <v>248</v>
      </c>
      <c r="C64" s="87" t="s">
        <v>249</v>
      </c>
      <c r="D64" s="86">
        <v>1</v>
      </c>
      <c r="E64" s="86">
        <v>1</v>
      </c>
      <c r="F64" s="86">
        <v>0</v>
      </c>
      <c r="G64" s="86">
        <v>1</v>
      </c>
      <c r="H64" s="86">
        <v>0</v>
      </c>
    </row>
    <row r="65" spans="1:8" ht="30">
      <c r="A65" s="152"/>
      <c r="B65" s="77" t="s">
        <v>250</v>
      </c>
      <c r="C65" s="87" t="s">
        <v>251</v>
      </c>
      <c r="D65" s="86">
        <v>2</v>
      </c>
      <c r="E65" s="86">
        <v>2</v>
      </c>
      <c r="F65" s="86">
        <v>2</v>
      </c>
      <c r="G65" s="86">
        <v>2</v>
      </c>
      <c r="H65" s="86">
        <v>0</v>
      </c>
    </row>
    <row r="66" spans="1:8" ht="30">
      <c r="A66" s="152"/>
      <c r="B66" s="77" t="s">
        <v>252</v>
      </c>
      <c r="C66" s="87" t="s">
        <v>253</v>
      </c>
      <c r="D66" s="86">
        <v>1</v>
      </c>
      <c r="E66" s="86">
        <v>1</v>
      </c>
      <c r="F66" s="86">
        <v>1</v>
      </c>
      <c r="G66" s="86">
        <v>1</v>
      </c>
      <c r="H66" s="86">
        <v>0</v>
      </c>
    </row>
    <row r="67" spans="1:8" ht="30">
      <c r="A67" s="152"/>
      <c r="B67" s="77" t="s">
        <v>254</v>
      </c>
      <c r="C67" s="87" t="s">
        <v>255</v>
      </c>
      <c r="D67" s="86">
        <v>7</v>
      </c>
      <c r="E67" s="86">
        <v>10</v>
      </c>
      <c r="F67" s="86">
        <v>10</v>
      </c>
      <c r="G67" s="86">
        <v>9</v>
      </c>
      <c r="H67" s="86">
        <v>7</v>
      </c>
    </row>
    <row r="68" spans="1:8" ht="30">
      <c r="A68" s="152"/>
      <c r="B68" s="77" t="s">
        <v>256</v>
      </c>
      <c r="C68" s="87" t="s">
        <v>257</v>
      </c>
      <c r="D68" s="86">
        <v>1</v>
      </c>
      <c r="E68" s="86">
        <v>1</v>
      </c>
      <c r="F68" s="86">
        <v>1</v>
      </c>
      <c r="G68" s="86">
        <v>1</v>
      </c>
      <c r="H68" s="86">
        <v>2</v>
      </c>
    </row>
    <row r="69" spans="1:8" ht="15">
      <c r="A69" s="152"/>
      <c r="B69" s="77" t="s">
        <v>258</v>
      </c>
      <c r="C69" s="87" t="s">
        <v>259</v>
      </c>
      <c r="D69" s="86">
        <v>4</v>
      </c>
      <c r="E69" s="86">
        <v>2</v>
      </c>
      <c r="F69" s="86">
        <v>4</v>
      </c>
      <c r="G69" s="86">
        <v>4</v>
      </c>
      <c r="H69" s="86">
        <v>2</v>
      </c>
    </row>
    <row r="70" spans="1:8" ht="30">
      <c r="A70" s="152"/>
      <c r="B70" s="77" t="s">
        <v>260</v>
      </c>
      <c r="C70" s="87" t="s">
        <v>261</v>
      </c>
      <c r="D70" s="86">
        <v>2</v>
      </c>
      <c r="E70" s="86">
        <v>0</v>
      </c>
      <c r="F70" s="86">
        <v>0</v>
      </c>
      <c r="G70" s="86">
        <v>1</v>
      </c>
      <c r="H70" s="86">
        <v>0</v>
      </c>
    </row>
    <row r="71" spans="1:8" ht="30">
      <c r="A71" s="152"/>
      <c r="B71" s="77" t="s">
        <v>262</v>
      </c>
      <c r="C71" s="87" t="s">
        <v>263</v>
      </c>
      <c r="D71" s="86">
        <v>3</v>
      </c>
      <c r="E71" s="86">
        <v>2</v>
      </c>
      <c r="F71" s="86">
        <v>2</v>
      </c>
      <c r="G71" s="86">
        <v>3</v>
      </c>
      <c r="H71" s="86">
        <v>0</v>
      </c>
    </row>
    <row r="72" spans="1:8" ht="30">
      <c r="A72" s="152"/>
      <c r="B72" s="77" t="s">
        <v>264</v>
      </c>
      <c r="C72" s="87" t="s">
        <v>265</v>
      </c>
      <c r="D72" s="86">
        <v>2</v>
      </c>
      <c r="E72" s="86">
        <v>0</v>
      </c>
      <c r="F72" s="86">
        <v>0</v>
      </c>
      <c r="G72" s="86">
        <v>1</v>
      </c>
      <c r="H72" s="86">
        <v>1</v>
      </c>
    </row>
    <row r="73" spans="1:8" ht="15">
      <c r="A73" s="152"/>
      <c r="B73" s="77" t="s">
        <v>266</v>
      </c>
      <c r="C73" s="87" t="s">
        <v>267</v>
      </c>
      <c r="D73" s="86">
        <v>14</v>
      </c>
      <c r="E73" s="86">
        <v>16</v>
      </c>
      <c r="F73" s="86">
        <v>13</v>
      </c>
      <c r="G73" s="86">
        <v>18</v>
      </c>
      <c r="H73" s="86">
        <v>27</v>
      </c>
    </row>
    <row r="74" spans="1:8" ht="15">
      <c r="A74" s="152"/>
      <c r="B74" s="77" t="s">
        <v>268</v>
      </c>
      <c r="C74" s="87" t="s">
        <v>269</v>
      </c>
      <c r="D74" s="86">
        <v>5</v>
      </c>
      <c r="E74" s="86">
        <v>6</v>
      </c>
      <c r="F74" s="86">
        <v>5</v>
      </c>
      <c r="G74" s="86">
        <v>5</v>
      </c>
      <c r="H74" s="86">
        <v>12</v>
      </c>
    </row>
    <row r="75" spans="1:8" s="108" customFormat="1" ht="15">
      <c r="A75" s="152"/>
      <c r="B75" s="77" t="s">
        <v>270</v>
      </c>
      <c r="C75" s="119" t="s">
        <v>271</v>
      </c>
      <c r="D75" s="98">
        <f>IF(D63=0,0,(D67)/D63*100)</f>
        <v>70</v>
      </c>
      <c r="E75" s="98">
        <f>IF(E63=0,0,(E67)/E63*100)</f>
        <v>100</v>
      </c>
      <c r="F75" s="98">
        <f>IF(F63=0,0,(F67)/F63*100)</f>
        <v>83.33333333333334</v>
      </c>
      <c r="G75" s="98">
        <f>IF(G63=0,0,(G67)/G63*100)</f>
        <v>81.81818181818183</v>
      </c>
      <c r="H75" s="98">
        <f>IF(H63=0,0,(H67)/H63*100)</f>
        <v>77.77777777777779</v>
      </c>
    </row>
    <row r="76" spans="1:8" ht="15">
      <c r="A76" s="152"/>
      <c r="B76" s="77" t="s">
        <v>272</v>
      </c>
      <c r="C76" s="119" t="s">
        <v>273</v>
      </c>
      <c r="D76" s="98">
        <f>IF(D63=0,0,(D68)/D63*100)</f>
        <v>10</v>
      </c>
      <c r="E76" s="98">
        <f>IF(E63=0,0,(E68)/E63*100)</f>
        <v>10</v>
      </c>
      <c r="F76" s="98">
        <f>IF(F63=0,0,(F68)/F63*100)</f>
        <v>8.333333333333332</v>
      </c>
      <c r="G76" s="98">
        <f>IF(G63=0,0,(G68)/G63*100)</f>
        <v>9.090909090909092</v>
      </c>
      <c r="H76" s="98">
        <f>IF(H63=0,0,(H68)/H63*100)</f>
        <v>22.22222222222222</v>
      </c>
    </row>
    <row r="77" spans="1:8" ht="30">
      <c r="A77" s="152"/>
      <c r="B77" s="77" t="s">
        <v>274</v>
      </c>
      <c r="C77" s="119" t="s">
        <v>275</v>
      </c>
      <c r="D77" s="98">
        <f>IF(D65=0,0,(D64/D65*100))</f>
        <v>50</v>
      </c>
      <c r="E77" s="98">
        <f>IF(E65=0,0,(E64/E65*100))</f>
        <v>50</v>
      </c>
      <c r="F77" s="98">
        <f>IF(F65=0,0,(F64/F65*100))</f>
        <v>0</v>
      </c>
      <c r="G77" s="98">
        <f>IF(G65=0,0,(G64/G65*100))</f>
        <v>50</v>
      </c>
      <c r="H77" s="98">
        <f>IF(H65=0,0,(H64/H65*100))</f>
        <v>0</v>
      </c>
    </row>
    <row r="78" spans="1:8" ht="30">
      <c r="A78" s="152"/>
      <c r="B78" s="77" t="s">
        <v>276</v>
      </c>
      <c r="C78" s="119" t="s">
        <v>277</v>
      </c>
      <c r="D78" s="98">
        <f>IF(D64=0,0,(D66/D64*100))</f>
        <v>100</v>
      </c>
      <c r="E78" s="98">
        <f>IF(E64=0,0,(E66/E64*100))</f>
        <v>100</v>
      </c>
      <c r="F78" s="98">
        <f>IF(F64=0,0,(F66/F64*100))</f>
        <v>0</v>
      </c>
      <c r="G78" s="98">
        <f>IF(G64=0,0,(G66/G64*100))</f>
        <v>100</v>
      </c>
      <c r="H78" s="98">
        <f>IF(H64=0,0,(H66/H64*100))</f>
        <v>0</v>
      </c>
    </row>
    <row r="79" spans="1:8" ht="15">
      <c r="A79" s="152"/>
      <c r="B79" s="77" t="s">
        <v>278</v>
      </c>
      <c r="C79" s="119" t="s">
        <v>279</v>
      </c>
      <c r="D79" s="98">
        <f aca="true" t="shared" si="0" ref="D79:H80">IF((D22)=0,0,(D67)/(D22))</f>
        <v>1.75</v>
      </c>
      <c r="E79" s="98">
        <f t="shared" si="0"/>
        <v>2.5</v>
      </c>
      <c r="F79" s="98">
        <f t="shared" si="0"/>
        <v>3.3333333333333335</v>
      </c>
      <c r="G79" s="98">
        <f t="shared" si="0"/>
        <v>3</v>
      </c>
      <c r="H79" s="98">
        <f t="shared" si="0"/>
        <v>2.3333333333333335</v>
      </c>
    </row>
    <row r="80" spans="1:8" ht="15">
      <c r="A80" s="152"/>
      <c r="B80" s="77" t="s">
        <v>280</v>
      </c>
      <c r="C80" s="119" t="s">
        <v>281</v>
      </c>
      <c r="D80" s="98">
        <f t="shared" si="0"/>
        <v>1</v>
      </c>
      <c r="E80" s="98">
        <f t="shared" si="0"/>
        <v>1</v>
      </c>
      <c r="F80" s="98">
        <f t="shared" si="0"/>
        <v>1</v>
      </c>
      <c r="G80" s="98">
        <f t="shared" si="0"/>
        <v>0.5</v>
      </c>
      <c r="H80" s="98">
        <f t="shared" si="0"/>
        <v>0.6666666666666666</v>
      </c>
    </row>
    <row r="81" spans="1:8" ht="15">
      <c r="A81" s="152" t="s">
        <v>705</v>
      </c>
      <c r="B81" s="77" t="s">
        <v>282</v>
      </c>
      <c r="C81" s="87" t="s">
        <v>283</v>
      </c>
      <c r="D81" s="86">
        <v>41</v>
      </c>
      <c r="E81" s="86">
        <v>41</v>
      </c>
      <c r="F81" s="86">
        <v>41</v>
      </c>
      <c r="G81" s="86">
        <v>41</v>
      </c>
      <c r="H81" s="86">
        <v>41</v>
      </c>
    </row>
    <row r="82" spans="1:8" ht="15">
      <c r="A82" s="152"/>
      <c r="B82" s="77" t="s">
        <v>284</v>
      </c>
      <c r="C82" s="87" t="s">
        <v>285</v>
      </c>
      <c r="D82" s="86">
        <v>0</v>
      </c>
      <c r="E82" s="86">
        <v>0</v>
      </c>
      <c r="F82" s="86">
        <v>0</v>
      </c>
      <c r="G82" s="86">
        <v>0</v>
      </c>
      <c r="H82" s="86">
        <v>0</v>
      </c>
    </row>
    <row r="83" spans="1:8" ht="15">
      <c r="A83" s="152"/>
      <c r="B83" s="77" t="s">
        <v>286</v>
      </c>
      <c r="C83" s="87" t="s">
        <v>287</v>
      </c>
      <c r="D83" s="86">
        <v>38</v>
      </c>
      <c r="E83" s="86">
        <v>38</v>
      </c>
      <c r="F83" s="86">
        <v>38</v>
      </c>
      <c r="G83" s="86">
        <v>38</v>
      </c>
      <c r="H83" s="86">
        <v>38</v>
      </c>
    </row>
    <row r="84" spans="1:8" ht="30">
      <c r="A84" s="152"/>
      <c r="B84" s="77" t="s">
        <v>288</v>
      </c>
      <c r="C84" s="87" t="s">
        <v>289</v>
      </c>
      <c r="D84" s="86">
        <v>39</v>
      </c>
      <c r="E84" s="86">
        <v>39</v>
      </c>
      <c r="F84" s="86">
        <v>39</v>
      </c>
      <c r="G84" s="86">
        <v>39</v>
      </c>
      <c r="H84" s="86">
        <v>39</v>
      </c>
    </row>
    <row r="85" spans="1:8" ht="30">
      <c r="A85" s="152"/>
      <c r="B85" s="77" t="s">
        <v>290</v>
      </c>
      <c r="C85" s="87" t="s">
        <v>291</v>
      </c>
      <c r="D85" s="86">
        <v>39</v>
      </c>
      <c r="E85" s="86">
        <v>39</v>
      </c>
      <c r="F85" s="86">
        <v>39</v>
      </c>
      <c r="G85" s="86">
        <v>39</v>
      </c>
      <c r="H85" s="86">
        <v>39</v>
      </c>
    </row>
    <row r="86" spans="1:8" ht="30">
      <c r="A86" s="152"/>
      <c r="B86" s="77" t="s">
        <v>292</v>
      </c>
      <c r="C86" s="87" t="s">
        <v>293</v>
      </c>
      <c r="D86" s="86">
        <v>0</v>
      </c>
      <c r="E86" s="86">
        <v>0</v>
      </c>
      <c r="F86" s="86">
        <v>0</v>
      </c>
      <c r="G86" s="86">
        <v>0</v>
      </c>
      <c r="H86" s="86">
        <v>0</v>
      </c>
    </row>
    <row r="87" spans="1:8" ht="30">
      <c r="A87" s="152"/>
      <c r="B87" s="77" t="s">
        <v>294</v>
      </c>
      <c r="C87" s="87" t="s">
        <v>295</v>
      </c>
      <c r="D87" s="86">
        <v>10</v>
      </c>
      <c r="E87" s="86">
        <v>12</v>
      </c>
      <c r="F87" s="86">
        <v>18</v>
      </c>
      <c r="G87" s="86">
        <v>22</v>
      </c>
      <c r="H87" s="86">
        <v>24</v>
      </c>
    </row>
    <row r="88" spans="1:8" ht="15">
      <c r="A88" s="152"/>
      <c r="B88" s="77" t="s">
        <v>296</v>
      </c>
      <c r="C88" s="87" t="s">
        <v>297</v>
      </c>
      <c r="D88" s="86">
        <v>20</v>
      </c>
      <c r="E88" s="86">
        <v>20</v>
      </c>
      <c r="F88" s="86">
        <v>20</v>
      </c>
      <c r="G88" s="86">
        <v>20</v>
      </c>
      <c r="H88" s="86">
        <v>20</v>
      </c>
    </row>
    <row r="89" spans="1:8" ht="15">
      <c r="A89" s="152"/>
      <c r="B89" s="77" t="s">
        <v>298</v>
      </c>
      <c r="C89" s="87" t="s">
        <v>299</v>
      </c>
      <c r="D89" s="86">
        <v>13</v>
      </c>
      <c r="E89" s="86">
        <v>14</v>
      </c>
      <c r="F89" s="86">
        <v>16</v>
      </c>
      <c r="G89" s="86">
        <v>17</v>
      </c>
      <c r="H89" s="86">
        <v>18</v>
      </c>
    </row>
    <row r="90" spans="1:8" ht="15">
      <c r="A90" s="152"/>
      <c r="B90" s="77" t="s">
        <v>300</v>
      </c>
      <c r="C90" s="87" t="s">
        <v>301</v>
      </c>
      <c r="D90" s="86">
        <v>0</v>
      </c>
      <c r="E90" s="86">
        <v>0</v>
      </c>
      <c r="F90" s="86">
        <v>0</v>
      </c>
      <c r="G90" s="86">
        <v>0</v>
      </c>
      <c r="H90" s="86">
        <v>0</v>
      </c>
    </row>
    <row r="91" spans="1:8" ht="15">
      <c r="A91" s="152"/>
      <c r="B91" s="77" t="s">
        <v>302</v>
      </c>
      <c r="C91" s="87" t="s">
        <v>303</v>
      </c>
      <c r="D91" s="86">
        <v>0</v>
      </c>
      <c r="E91" s="86">
        <v>0</v>
      </c>
      <c r="F91" s="86">
        <v>0</v>
      </c>
      <c r="G91" s="86">
        <v>0</v>
      </c>
      <c r="H91" s="86">
        <v>0</v>
      </c>
    </row>
    <row r="92" spans="1:8" ht="15">
      <c r="A92" s="152"/>
      <c r="B92" s="77" t="s">
        <v>304</v>
      </c>
      <c r="C92" s="87" t="s">
        <v>305</v>
      </c>
      <c r="D92" s="86">
        <v>5</v>
      </c>
      <c r="E92" s="86">
        <v>7</v>
      </c>
      <c r="F92" s="86">
        <v>15</v>
      </c>
      <c r="G92" s="86">
        <v>16</v>
      </c>
      <c r="H92" s="86">
        <v>17</v>
      </c>
    </row>
    <row r="93" spans="1:8" ht="15">
      <c r="A93" s="152"/>
      <c r="B93" s="77" t="s">
        <v>306</v>
      </c>
      <c r="C93" s="87" t="s">
        <v>307</v>
      </c>
      <c r="D93" s="86">
        <v>0</v>
      </c>
      <c r="E93" s="86">
        <v>0</v>
      </c>
      <c r="F93" s="86">
        <v>0</v>
      </c>
      <c r="G93" s="86">
        <v>0</v>
      </c>
      <c r="H93" s="86">
        <v>0</v>
      </c>
    </row>
    <row r="94" spans="1:8" ht="15">
      <c r="A94" s="152"/>
      <c r="B94" s="77" t="s">
        <v>308</v>
      </c>
      <c r="C94" s="87" t="s">
        <v>309</v>
      </c>
      <c r="D94" s="86">
        <v>0</v>
      </c>
      <c r="E94" s="86">
        <v>0</v>
      </c>
      <c r="F94" s="86">
        <v>0</v>
      </c>
      <c r="G94" s="86">
        <v>0</v>
      </c>
      <c r="H94" s="86">
        <v>0</v>
      </c>
    </row>
    <row r="95" spans="1:8" ht="15">
      <c r="A95" s="152"/>
      <c r="B95" s="77" t="s">
        <v>310</v>
      </c>
      <c r="C95" s="87" t="s">
        <v>311</v>
      </c>
      <c r="D95" s="86">
        <v>0</v>
      </c>
      <c r="E95" s="86">
        <v>2</v>
      </c>
      <c r="F95" s="86">
        <v>2</v>
      </c>
      <c r="G95" s="86">
        <v>2</v>
      </c>
      <c r="H95" s="86">
        <v>2</v>
      </c>
    </row>
    <row r="96" spans="1:8" ht="15">
      <c r="A96" s="152"/>
      <c r="B96" s="77" t="s">
        <v>312</v>
      </c>
      <c r="C96" s="87" t="s">
        <v>313</v>
      </c>
      <c r="D96" s="86">
        <v>0</v>
      </c>
      <c r="E96" s="86">
        <v>0</v>
      </c>
      <c r="F96" s="86">
        <v>0</v>
      </c>
      <c r="G96" s="86">
        <v>0</v>
      </c>
      <c r="H96" s="86">
        <v>0</v>
      </c>
    </row>
    <row r="97" spans="1:8" ht="15">
      <c r="A97" s="152"/>
      <c r="B97" s="77" t="s">
        <v>314</v>
      </c>
      <c r="C97" s="87" t="s">
        <v>315</v>
      </c>
      <c r="D97" s="86">
        <v>0</v>
      </c>
      <c r="E97" s="86">
        <v>0</v>
      </c>
      <c r="F97" s="86">
        <v>0</v>
      </c>
      <c r="G97" s="86">
        <v>0</v>
      </c>
      <c r="H97" s="86">
        <v>0</v>
      </c>
    </row>
    <row r="98" spans="1:8" ht="15">
      <c r="A98" s="152"/>
      <c r="B98" s="77" t="s">
        <v>316</v>
      </c>
      <c r="C98" s="87" t="s">
        <v>317</v>
      </c>
      <c r="D98" s="86">
        <v>1</v>
      </c>
      <c r="E98" s="86">
        <v>1</v>
      </c>
      <c r="F98" s="86">
        <v>1</v>
      </c>
      <c r="G98" s="86">
        <v>1</v>
      </c>
      <c r="H98" s="86">
        <v>1</v>
      </c>
    </row>
    <row r="99" spans="1:8" ht="15">
      <c r="A99" s="152"/>
      <c r="B99" s="77" t="s">
        <v>318</v>
      </c>
      <c r="C99" s="87" t="s">
        <v>319</v>
      </c>
      <c r="D99" s="86">
        <v>0</v>
      </c>
      <c r="E99" s="86">
        <v>0</v>
      </c>
      <c r="F99" s="86">
        <v>0</v>
      </c>
      <c r="G99" s="86">
        <v>0</v>
      </c>
      <c r="H99" s="86">
        <v>0</v>
      </c>
    </row>
    <row r="100" spans="1:8" ht="15">
      <c r="A100" s="152"/>
      <c r="B100" s="77" t="s">
        <v>320</v>
      </c>
      <c r="C100" s="119" t="s">
        <v>321</v>
      </c>
      <c r="D100" s="98">
        <f>IF(D88=0,0,D89/D88*100)</f>
        <v>65</v>
      </c>
      <c r="E100" s="98">
        <f>IF(E88=0,0,E89/E88*100)</f>
        <v>70</v>
      </c>
      <c r="F100" s="98">
        <f>IF(F88=0,0,F89/F88*100)</f>
        <v>80</v>
      </c>
      <c r="G100" s="98">
        <f>IF(G88=0,0,G89/G88*100)</f>
        <v>85</v>
      </c>
      <c r="H100" s="98">
        <f>IF(H88=0,0,H89/H88*100)</f>
        <v>90</v>
      </c>
    </row>
    <row r="101" spans="1:8" ht="15">
      <c r="A101" s="152"/>
      <c r="B101" s="77" t="s">
        <v>322</v>
      </c>
      <c r="C101" s="119" t="s">
        <v>323</v>
      </c>
      <c r="D101" s="98">
        <f>IF(D90=0,0,D91/D90*100)</f>
        <v>0</v>
      </c>
      <c r="E101" s="98">
        <f>IF(E90=0,0,E91/E90*100)</f>
        <v>0</v>
      </c>
      <c r="F101" s="98">
        <f>IF(F90=0,0,F91/F90*100)</f>
        <v>0</v>
      </c>
      <c r="G101" s="98">
        <f>IF(G90=0,0,G91/G90*100)</f>
        <v>0</v>
      </c>
      <c r="H101" s="98">
        <f>IF(H90=0,0,H91/H90*100)</f>
        <v>0</v>
      </c>
    </row>
    <row r="102" spans="1:8" ht="15">
      <c r="A102" s="152"/>
      <c r="B102" s="77" t="s">
        <v>324</v>
      </c>
      <c r="C102" s="119" t="s">
        <v>325</v>
      </c>
      <c r="D102" s="98">
        <f aca="true" t="shared" si="1" ref="D102:H104">IF(D81=0,0,D92/D81*100)</f>
        <v>12.195121951219512</v>
      </c>
      <c r="E102" s="98">
        <f t="shared" si="1"/>
        <v>17.073170731707318</v>
      </c>
      <c r="F102" s="98">
        <f t="shared" si="1"/>
        <v>36.58536585365854</v>
      </c>
      <c r="G102" s="98">
        <f t="shared" si="1"/>
        <v>39.02439024390244</v>
      </c>
      <c r="H102" s="98">
        <f t="shared" si="1"/>
        <v>41.46341463414634</v>
      </c>
    </row>
    <row r="103" spans="1:8" ht="15">
      <c r="A103" s="152"/>
      <c r="B103" s="77" t="s">
        <v>326</v>
      </c>
      <c r="C103" s="119" t="s">
        <v>327</v>
      </c>
      <c r="D103" s="98">
        <f t="shared" si="1"/>
        <v>0</v>
      </c>
      <c r="E103" s="98">
        <f t="shared" si="1"/>
        <v>0</v>
      </c>
      <c r="F103" s="98">
        <f t="shared" si="1"/>
        <v>0</v>
      </c>
      <c r="G103" s="98">
        <f t="shared" si="1"/>
        <v>0</v>
      </c>
      <c r="H103" s="98">
        <f t="shared" si="1"/>
        <v>0</v>
      </c>
    </row>
    <row r="104" spans="1:8" ht="15">
      <c r="A104" s="152"/>
      <c r="B104" s="77" t="s">
        <v>328</v>
      </c>
      <c r="C104" s="119" t="s">
        <v>329</v>
      </c>
      <c r="D104" s="98">
        <f t="shared" si="1"/>
        <v>0</v>
      </c>
      <c r="E104" s="98">
        <f t="shared" si="1"/>
        <v>0</v>
      </c>
      <c r="F104" s="98">
        <f t="shared" si="1"/>
        <v>0</v>
      </c>
      <c r="G104" s="98">
        <f t="shared" si="1"/>
        <v>0</v>
      </c>
      <c r="H104" s="98">
        <f t="shared" si="1"/>
        <v>0</v>
      </c>
    </row>
    <row r="105" spans="1:8" ht="15">
      <c r="A105" s="152" t="s">
        <v>706</v>
      </c>
      <c r="B105" s="78" t="s">
        <v>330</v>
      </c>
      <c r="C105" s="87" t="s">
        <v>331</v>
      </c>
      <c r="D105" s="86">
        <v>33</v>
      </c>
      <c r="E105" s="86">
        <v>33</v>
      </c>
      <c r="F105" s="86">
        <v>33</v>
      </c>
      <c r="G105" s="86">
        <v>33</v>
      </c>
      <c r="H105" s="86">
        <v>33</v>
      </c>
    </row>
    <row r="106" spans="1:8" ht="15">
      <c r="A106" s="152"/>
      <c r="B106" s="78" t="s">
        <v>332</v>
      </c>
      <c r="C106" s="87" t="s">
        <v>333</v>
      </c>
      <c r="D106" s="86">
        <v>24</v>
      </c>
      <c r="E106" s="86">
        <v>24</v>
      </c>
      <c r="F106" s="86">
        <v>24</v>
      </c>
      <c r="G106" s="86">
        <v>24</v>
      </c>
      <c r="H106" s="86">
        <v>24</v>
      </c>
    </row>
    <row r="107" spans="1:8" ht="15">
      <c r="A107" s="152"/>
      <c r="B107" s="78" t="s">
        <v>334</v>
      </c>
      <c r="C107" s="87" t="s">
        <v>335</v>
      </c>
      <c r="D107" s="86">
        <v>1</v>
      </c>
      <c r="E107" s="86">
        <v>1</v>
      </c>
      <c r="F107" s="86">
        <v>1</v>
      </c>
      <c r="G107" s="86">
        <v>1</v>
      </c>
      <c r="H107" s="86">
        <v>1</v>
      </c>
    </row>
    <row r="108" spans="1:8" ht="15">
      <c r="A108" s="152"/>
      <c r="B108" s="78" t="s">
        <v>336</v>
      </c>
      <c r="C108" s="87" t="s">
        <v>337</v>
      </c>
      <c r="D108" s="86">
        <v>4</v>
      </c>
      <c r="E108" s="86">
        <v>4</v>
      </c>
      <c r="F108" s="86">
        <v>4</v>
      </c>
      <c r="G108" s="86">
        <v>4</v>
      </c>
      <c r="H108" s="86">
        <v>4</v>
      </c>
    </row>
    <row r="109" spans="1:8" ht="15">
      <c r="A109" s="152"/>
      <c r="B109" s="78" t="s">
        <v>338</v>
      </c>
      <c r="C109" s="87" t="s">
        <v>339</v>
      </c>
      <c r="D109" s="86">
        <v>33</v>
      </c>
      <c r="E109" s="86">
        <v>33</v>
      </c>
      <c r="F109" s="86">
        <v>33</v>
      </c>
      <c r="G109" s="86">
        <v>33</v>
      </c>
      <c r="H109" s="86">
        <v>33</v>
      </c>
    </row>
    <row r="110" spans="1:8" ht="30">
      <c r="A110" s="152"/>
      <c r="B110" s="78" t="s">
        <v>340</v>
      </c>
      <c r="C110" s="87" t="s">
        <v>341</v>
      </c>
      <c r="D110" s="86">
        <v>33</v>
      </c>
      <c r="E110" s="86">
        <v>33</v>
      </c>
      <c r="F110" s="86">
        <v>33</v>
      </c>
      <c r="G110" s="86">
        <v>33</v>
      </c>
      <c r="H110" s="86">
        <v>33</v>
      </c>
    </row>
    <row r="111" spans="1:8" ht="15">
      <c r="A111" s="152"/>
      <c r="B111" s="78" t="s">
        <v>342</v>
      </c>
      <c r="C111" s="87" t="s">
        <v>343</v>
      </c>
      <c r="D111" s="86">
        <v>246</v>
      </c>
      <c r="E111" s="86">
        <v>246</v>
      </c>
      <c r="F111" s="86">
        <v>246</v>
      </c>
      <c r="G111" s="86">
        <v>246</v>
      </c>
      <c r="H111" s="86">
        <v>246</v>
      </c>
    </row>
    <row r="112" spans="1:8" ht="15">
      <c r="A112" s="152"/>
      <c r="B112" s="78" t="s">
        <v>344</v>
      </c>
      <c r="C112" s="119" t="s">
        <v>345</v>
      </c>
      <c r="D112" s="98">
        <f>IF(D105=0,0,D109/D105*100)</f>
        <v>100</v>
      </c>
      <c r="E112" s="98">
        <f>IF(E105=0,0,E109/E105*100)</f>
        <v>100</v>
      </c>
      <c r="F112" s="98">
        <f>IF(F105=0,0,F109/F105*100)</f>
        <v>100</v>
      </c>
      <c r="G112" s="98">
        <f>IF(G105=0,0,G109/G105*100)</f>
        <v>100</v>
      </c>
      <c r="H112" s="98">
        <f>IF(H105=0,0,H109/H105*100)</f>
        <v>100</v>
      </c>
    </row>
    <row r="113" spans="1:8" ht="15">
      <c r="A113" s="152"/>
      <c r="B113" s="78" t="s">
        <v>346</v>
      </c>
      <c r="C113" s="119" t="s">
        <v>347</v>
      </c>
      <c r="D113" s="98">
        <f>IF(D105=0,0,D106/D105*100)</f>
        <v>72.72727272727273</v>
      </c>
      <c r="E113" s="98">
        <f>IF(E105=0,0,E106/E105*100)</f>
        <v>72.72727272727273</v>
      </c>
      <c r="F113" s="98">
        <f>IF(F105=0,0,F106/F105*100)</f>
        <v>72.72727272727273</v>
      </c>
      <c r="G113" s="98">
        <f>IF(G105=0,0,G106/G105*100)</f>
        <v>72.72727272727273</v>
      </c>
      <c r="H113" s="98">
        <f>IF(H105=0,0,H106/H105*100)</f>
        <v>72.72727272727273</v>
      </c>
    </row>
    <row r="114" spans="1:8" ht="15">
      <c r="A114" s="152"/>
      <c r="B114" s="78" t="s">
        <v>348</v>
      </c>
      <c r="C114" s="119" t="s">
        <v>349</v>
      </c>
      <c r="D114" s="98">
        <f>IF(D109=0,0,D110/D109*100)</f>
        <v>100</v>
      </c>
      <c r="E114" s="98">
        <f>IF(E109=0,0,E110/E109*100)</f>
        <v>100</v>
      </c>
      <c r="F114" s="98">
        <f>IF(F109=0,0,F110/F109*100)</f>
        <v>100</v>
      </c>
      <c r="G114" s="98">
        <f>IF(G109=0,0,G110/G109*100)</f>
        <v>100</v>
      </c>
      <c r="H114" s="98">
        <f>IF(H109=0,0,H110/H109*100)</f>
        <v>100</v>
      </c>
    </row>
    <row r="115" spans="1:8" ht="15">
      <c r="A115" s="152" t="s">
        <v>707</v>
      </c>
      <c r="B115" s="77" t="s">
        <v>350</v>
      </c>
      <c r="C115" s="88" t="s">
        <v>620</v>
      </c>
      <c r="D115" s="86"/>
      <c r="E115" s="86"/>
      <c r="F115" s="86"/>
      <c r="G115" s="86"/>
      <c r="H115" s="86"/>
    </row>
    <row r="116" spans="1:8" ht="15">
      <c r="A116" s="152"/>
      <c r="B116" s="77" t="s">
        <v>351</v>
      </c>
      <c r="C116" s="87" t="s">
        <v>621</v>
      </c>
      <c r="D116" s="86">
        <v>1</v>
      </c>
      <c r="E116" s="86">
        <v>1</v>
      </c>
      <c r="F116" s="86">
        <v>1</v>
      </c>
      <c r="G116" s="86">
        <v>1</v>
      </c>
      <c r="H116" s="86">
        <v>0</v>
      </c>
    </row>
    <row r="117" spans="1:8" ht="15">
      <c r="A117" s="152"/>
      <c r="B117" s="77" t="s">
        <v>352</v>
      </c>
      <c r="C117" s="87" t="s">
        <v>622</v>
      </c>
      <c r="D117" s="86">
        <v>0</v>
      </c>
      <c r="E117" s="86">
        <v>0</v>
      </c>
      <c r="F117" s="86">
        <v>1</v>
      </c>
      <c r="G117" s="86">
        <v>1</v>
      </c>
      <c r="H117" s="86">
        <v>0</v>
      </c>
    </row>
    <row r="118" spans="1:8" ht="15">
      <c r="A118" s="152"/>
      <c r="B118" s="77" t="s">
        <v>353</v>
      </c>
      <c r="C118" s="87" t="s">
        <v>623</v>
      </c>
      <c r="D118" s="86">
        <v>1</v>
      </c>
      <c r="E118" s="86">
        <v>1</v>
      </c>
      <c r="F118" s="86">
        <v>1</v>
      </c>
      <c r="G118" s="86">
        <v>1</v>
      </c>
      <c r="H118" s="86">
        <v>1</v>
      </c>
    </row>
    <row r="119" spans="1:8" ht="21" customHeight="1">
      <c r="A119" s="152"/>
      <c r="B119" s="77" t="s">
        <v>354</v>
      </c>
      <c r="C119" s="87" t="s">
        <v>355</v>
      </c>
      <c r="D119" s="86">
        <v>0</v>
      </c>
      <c r="E119" s="86">
        <v>0</v>
      </c>
      <c r="F119" s="86">
        <v>4</v>
      </c>
      <c r="G119" s="86">
        <v>4</v>
      </c>
      <c r="H119" s="86">
        <v>0</v>
      </c>
    </row>
    <row r="120" spans="1:8" ht="15">
      <c r="A120" s="152"/>
      <c r="B120" s="77" t="s">
        <v>356</v>
      </c>
      <c r="C120" s="87" t="s">
        <v>357</v>
      </c>
      <c r="D120" s="86">
        <v>0</v>
      </c>
      <c r="E120" s="86">
        <v>0</v>
      </c>
      <c r="F120" s="86">
        <v>2</v>
      </c>
      <c r="G120" s="86">
        <v>2</v>
      </c>
      <c r="H120" s="86">
        <v>2</v>
      </c>
    </row>
    <row r="121" spans="1:8" ht="15">
      <c r="A121" s="152"/>
      <c r="B121" s="77" t="s">
        <v>358</v>
      </c>
      <c r="C121" s="87" t="s">
        <v>359</v>
      </c>
      <c r="D121" s="86">
        <v>0</v>
      </c>
      <c r="E121" s="86">
        <v>0</v>
      </c>
      <c r="F121" s="86">
        <v>3</v>
      </c>
      <c r="G121" s="86">
        <v>3</v>
      </c>
      <c r="H121" s="86">
        <v>3</v>
      </c>
    </row>
    <row r="122" spans="1:8" ht="15">
      <c r="A122" s="152"/>
      <c r="B122" s="77" t="s">
        <v>360</v>
      </c>
      <c r="C122" s="88" t="s">
        <v>624</v>
      </c>
      <c r="D122" s="86"/>
      <c r="E122" s="86"/>
      <c r="F122" s="86"/>
      <c r="G122" s="86"/>
      <c r="H122" s="86"/>
    </row>
    <row r="123" spans="1:8" ht="15">
      <c r="A123" s="152"/>
      <c r="B123" s="77" t="s">
        <v>361</v>
      </c>
      <c r="C123" s="87" t="s">
        <v>625</v>
      </c>
      <c r="D123" s="86">
        <v>0</v>
      </c>
      <c r="E123" s="86">
        <v>0</v>
      </c>
      <c r="F123" s="86">
        <v>0</v>
      </c>
      <c r="G123" s="86">
        <v>6</v>
      </c>
      <c r="H123" s="86">
        <v>6</v>
      </c>
    </row>
    <row r="124" spans="1:8" ht="15">
      <c r="A124" s="152"/>
      <c r="B124" s="77" t="s">
        <v>362</v>
      </c>
      <c r="C124" s="87" t="s">
        <v>626</v>
      </c>
      <c r="D124" s="86">
        <v>0</v>
      </c>
      <c r="E124" s="86">
        <v>0</v>
      </c>
      <c r="F124" s="86">
        <v>0</v>
      </c>
      <c r="G124" s="86">
        <v>0</v>
      </c>
      <c r="H124" s="86">
        <v>0</v>
      </c>
    </row>
    <row r="125" spans="1:8" ht="15">
      <c r="A125" s="152"/>
      <c r="B125" s="77" t="s">
        <v>363</v>
      </c>
      <c r="C125" s="87" t="s">
        <v>627</v>
      </c>
      <c r="D125" s="86">
        <v>0</v>
      </c>
      <c r="E125" s="86">
        <v>0</v>
      </c>
      <c r="F125" s="86">
        <v>0</v>
      </c>
      <c r="G125" s="86">
        <v>6</v>
      </c>
      <c r="H125" s="86">
        <v>6</v>
      </c>
    </row>
    <row r="126" spans="1:8" ht="15">
      <c r="A126" s="152"/>
      <c r="B126" s="77" t="s">
        <v>697</v>
      </c>
      <c r="C126" s="71" t="s">
        <v>628</v>
      </c>
      <c r="D126" s="70">
        <f>IF((D123-D124-D125)&gt;=0,"",D123-D124-D125)</f>
      </c>
      <c r="E126" s="70">
        <f>IF((E123-E124-E125)&gt;=0,"",E123-E124-E125)</f>
      </c>
      <c r="F126" s="70">
        <f>IF((F123-F124-F125)&gt;=0,"",F123-F124-F125)</f>
      </c>
      <c r="G126" s="70">
        <f>IF((G123-G124-G125)&gt;=0,"",G123-G124-G125)</f>
      </c>
      <c r="H126" s="70">
        <f>IF((H123-H124-H125)&gt;=0,"",H123-H124-H125)</f>
      </c>
    </row>
    <row r="127" spans="1:8" ht="15">
      <c r="A127" s="152"/>
      <c r="B127" s="77" t="s">
        <v>364</v>
      </c>
      <c r="C127" s="87" t="s">
        <v>365</v>
      </c>
      <c r="D127" s="86">
        <v>0</v>
      </c>
      <c r="E127" s="86">
        <v>2</v>
      </c>
      <c r="F127" s="86">
        <v>0</v>
      </c>
      <c r="G127" s="86">
        <v>1</v>
      </c>
      <c r="H127" s="86">
        <v>2</v>
      </c>
    </row>
    <row r="128" spans="1:8" ht="15">
      <c r="A128" s="152"/>
      <c r="B128" s="77" t="s">
        <v>366</v>
      </c>
      <c r="C128" s="87" t="s">
        <v>367</v>
      </c>
      <c r="D128" s="86">
        <v>0</v>
      </c>
      <c r="E128" s="86">
        <v>0</v>
      </c>
      <c r="F128" s="86">
        <v>0</v>
      </c>
      <c r="G128" s="86">
        <v>0</v>
      </c>
      <c r="H128" s="86">
        <v>0</v>
      </c>
    </row>
    <row r="129" spans="1:8" ht="15">
      <c r="A129" s="152"/>
      <c r="B129" s="77" t="s">
        <v>368</v>
      </c>
      <c r="C129" s="87" t="s">
        <v>369</v>
      </c>
      <c r="D129" s="86">
        <v>0</v>
      </c>
      <c r="E129" s="86">
        <v>2</v>
      </c>
      <c r="F129" s="86">
        <v>0</v>
      </c>
      <c r="G129" s="86">
        <v>0</v>
      </c>
      <c r="H129" s="86">
        <v>0</v>
      </c>
    </row>
    <row r="130" spans="1:8" ht="15">
      <c r="A130" s="152"/>
      <c r="B130" s="77" t="s">
        <v>370</v>
      </c>
      <c r="C130" s="87" t="s">
        <v>371</v>
      </c>
      <c r="D130" s="86">
        <v>0</v>
      </c>
      <c r="E130" s="86">
        <v>0</v>
      </c>
      <c r="F130" s="86">
        <v>0</v>
      </c>
      <c r="G130" s="86">
        <v>0</v>
      </c>
      <c r="H130" s="86">
        <v>0</v>
      </c>
    </row>
    <row r="131" spans="1:8" ht="30">
      <c r="A131" s="152"/>
      <c r="B131" s="77" t="s">
        <v>372</v>
      </c>
      <c r="C131" s="87" t="s">
        <v>373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</row>
    <row r="132" spans="1:8" ht="30">
      <c r="A132" s="152"/>
      <c r="B132" s="77" t="s">
        <v>374</v>
      </c>
      <c r="C132" s="87" t="s">
        <v>375</v>
      </c>
      <c r="D132" s="86">
        <v>0</v>
      </c>
      <c r="E132" s="86">
        <v>0</v>
      </c>
      <c r="F132" s="86">
        <v>0</v>
      </c>
      <c r="G132" s="86">
        <v>0</v>
      </c>
      <c r="H132" s="86">
        <v>0</v>
      </c>
    </row>
    <row r="133" spans="1:8" ht="15">
      <c r="A133" s="152"/>
      <c r="B133" s="77" t="s">
        <v>376</v>
      </c>
      <c r="C133" s="119" t="s">
        <v>377</v>
      </c>
      <c r="D133" s="98">
        <f>IF((D123)=0,0,D124/(D123)*100)</f>
        <v>0</v>
      </c>
      <c r="E133" s="98">
        <f>IF((E123)=0,0,E124/(E123)*100)</f>
        <v>0</v>
      </c>
      <c r="F133" s="98">
        <f>IF((F123)=0,0,F124/(F123)*100)</f>
        <v>0</v>
      </c>
      <c r="G133" s="98">
        <f>IF((G123)=0,0,G124/(G123)*100)</f>
        <v>0</v>
      </c>
      <c r="H133" s="98">
        <f>IF((H123)=0,0,H124/(H123)*100)</f>
        <v>0</v>
      </c>
    </row>
    <row r="134" spans="1:8" ht="15">
      <c r="A134" s="152"/>
      <c r="B134" s="77" t="s">
        <v>378</v>
      </c>
      <c r="C134" s="119" t="s">
        <v>379</v>
      </c>
      <c r="D134" s="98">
        <f>IF(D123=0,0,D125/D123*100)</f>
        <v>0</v>
      </c>
      <c r="E134" s="98">
        <f>IF(E123=0,0,E125/E123*100)</f>
        <v>0</v>
      </c>
      <c r="F134" s="98">
        <f>IF(F123=0,0,F125/F123*100)</f>
        <v>0</v>
      </c>
      <c r="G134" s="98">
        <f>IF(G123=0,0,G125/G123*100)</f>
        <v>100</v>
      </c>
      <c r="H134" s="98">
        <f>IF(H123=0,0,H125/H123*100)</f>
        <v>100</v>
      </c>
    </row>
    <row r="135" spans="1:8" ht="30">
      <c r="A135" s="152"/>
      <c r="B135" s="77" t="s">
        <v>380</v>
      </c>
      <c r="C135" s="119" t="s">
        <v>381</v>
      </c>
      <c r="D135" s="98">
        <f>IF((D127+D128)=0,0,D132/(D127+D128)*100)</f>
        <v>0</v>
      </c>
      <c r="E135" s="98">
        <f>IF((E127+E128)=0,0,E132/(E127+E128)*100)</f>
        <v>0</v>
      </c>
      <c r="F135" s="98">
        <f>IF((F127+F128)=0,0,F132/(F127+F128)*100)</f>
        <v>0</v>
      </c>
      <c r="G135" s="98">
        <f>IF((G127+G128)=0,0,G132/(G127+G128)*100)</f>
        <v>0</v>
      </c>
      <c r="H135" s="98">
        <f>IF((H127+H128)=0,0,H132/(H127+H128)*100)</f>
        <v>0</v>
      </c>
    </row>
    <row r="136" spans="1:8" ht="15">
      <c r="A136" s="152"/>
      <c r="B136" s="77" t="s">
        <v>382</v>
      </c>
      <c r="C136" s="119" t="s">
        <v>383</v>
      </c>
      <c r="D136" s="98">
        <f>IF(D8=0,0,D119/D8*100)</f>
        <v>0</v>
      </c>
      <c r="E136" s="98">
        <f>IF(E8=0,0,E119/E8*100)</f>
        <v>0</v>
      </c>
      <c r="F136" s="98">
        <f>IF(F8=0,0,F119/F8*100)</f>
        <v>17.391304347826086</v>
      </c>
      <c r="G136" s="98">
        <f>IF(G8=0,0,G119/G8*100)</f>
        <v>20</v>
      </c>
      <c r="H136" s="98">
        <f>IF(H8=0,0,H119/H8*100)</f>
        <v>0</v>
      </c>
    </row>
    <row r="137" spans="1:8" ht="15">
      <c r="A137" s="152"/>
      <c r="B137" s="77" t="s">
        <v>384</v>
      </c>
      <c r="C137" s="119" t="s">
        <v>385</v>
      </c>
      <c r="D137" s="98">
        <f>IF((D17+D18)=0,0,D120/(D17+D18)*100)</f>
        <v>0</v>
      </c>
      <c r="E137" s="98">
        <f>IF((E17+E18)=0,0,E120/(E17+E18)*100)</f>
        <v>0</v>
      </c>
      <c r="F137" s="98">
        <f>IF((F17+F18)=0,0,F120/(F17+F18)*100)</f>
        <v>50</v>
      </c>
      <c r="G137" s="98">
        <f>IF((G17+G18)=0,0,G120/(G17+G18)*100)</f>
        <v>50</v>
      </c>
      <c r="H137" s="98">
        <f>IF((H17+H18)=0,0,H120/(H17+H18)*100)</f>
        <v>50</v>
      </c>
    </row>
    <row r="138" spans="1:8" ht="15">
      <c r="A138" s="152"/>
      <c r="B138" s="77" t="s">
        <v>386</v>
      </c>
      <c r="C138" s="119" t="s">
        <v>387</v>
      </c>
      <c r="D138" s="98">
        <f>IF((D19+D20)=0,0,D121/(D19+D20)*100)</f>
        <v>0</v>
      </c>
      <c r="E138" s="98">
        <f>IF((E19+E20)=0,0,E121/(E19+E20)*100)</f>
        <v>0</v>
      </c>
      <c r="F138" s="98">
        <f>IF((F19+F20)=0,0,F121/(F19+F20)*100)</f>
        <v>23.076923076923077</v>
      </c>
      <c r="G138" s="98">
        <f>IF((G19+G20)=0,0,G121/(G19+G20)*100)</f>
        <v>25</v>
      </c>
      <c r="H138" s="98">
        <f>IF((H19+H20)=0,0,H121/(H19+H20)*100)</f>
        <v>25</v>
      </c>
    </row>
    <row r="139" spans="1:8" ht="15">
      <c r="A139" s="152" t="s">
        <v>708</v>
      </c>
      <c r="B139" s="78" t="s">
        <v>388</v>
      </c>
      <c r="C139" s="87" t="s">
        <v>389</v>
      </c>
      <c r="D139" s="86">
        <v>2</v>
      </c>
      <c r="E139" s="86">
        <v>2</v>
      </c>
      <c r="F139" s="86">
        <v>2</v>
      </c>
      <c r="G139" s="86">
        <v>3</v>
      </c>
      <c r="H139" s="86">
        <v>3</v>
      </c>
    </row>
    <row r="140" spans="1:8" ht="15">
      <c r="A140" s="152"/>
      <c r="B140" s="78" t="s">
        <v>390</v>
      </c>
      <c r="C140" s="87" t="s">
        <v>391</v>
      </c>
      <c r="D140" s="86">
        <v>1</v>
      </c>
      <c r="E140" s="86">
        <v>1</v>
      </c>
      <c r="F140" s="86">
        <v>1</v>
      </c>
      <c r="G140" s="86">
        <v>1</v>
      </c>
      <c r="H140" s="86">
        <v>1</v>
      </c>
    </row>
    <row r="141" spans="1:8" ht="15">
      <c r="A141" s="152"/>
      <c r="B141" s="78" t="s">
        <v>392</v>
      </c>
      <c r="C141" s="87" t="s">
        <v>393</v>
      </c>
      <c r="D141" s="86">
        <v>4</v>
      </c>
      <c r="E141" s="86">
        <v>5</v>
      </c>
      <c r="F141" s="86">
        <v>5</v>
      </c>
      <c r="G141" s="86">
        <v>5</v>
      </c>
      <c r="H141" s="86">
        <v>6</v>
      </c>
    </row>
    <row r="142" spans="1:8" ht="30">
      <c r="A142" s="152"/>
      <c r="B142" s="78" t="s">
        <v>394</v>
      </c>
      <c r="C142" s="87" t="s">
        <v>395</v>
      </c>
      <c r="D142" s="86">
        <v>3</v>
      </c>
      <c r="E142" s="86">
        <v>2</v>
      </c>
      <c r="F142" s="86">
        <v>3</v>
      </c>
      <c r="G142" s="86">
        <v>2</v>
      </c>
      <c r="H142" s="86">
        <v>2</v>
      </c>
    </row>
    <row r="143" spans="1:8" ht="30">
      <c r="A143" s="152"/>
      <c r="B143" s="78" t="s">
        <v>396</v>
      </c>
      <c r="C143" s="87" t="s">
        <v>397</v>
      </c>
      <c r="D143" s="86">
        <v>0</v>
      </c>
      <c r="E143" s="86">
        <v>0</v>
      </c>
      <c r="F143" s="86">
        <v>0</v>
      </c>
      <c r="G143" s="86">
        <v>0</v>
      </c>
      <c r="H143" s="86">
        <v>0</v>
      </c>
    </row>
    <row r="144" spans="1:8" ht="15">
      <c r="A144" s="152"/>
      <c r="B144" s="78" t="s">
        <v>398</v>
      </c>
      <c r="C144" s="87" t="s">
        <v>399</v>
      </c>
      <c r="D144" s="86">
        <v>0</v>
      </c>
      <c r="E144" s="86">
        <v>0</v>
      </c>
      <c r="F144" s="86">
        <v>0</v>
      </c>
      <c r="G144" s="86">
        <v>0</v>
      </c>
      <c r="H144" s="86">
        <v>0</v>
      </c>
    </row>
    <row r="145" spans="1:8" ht="15">
      <c r="A145" s="152"/>
      <c r="B145" s="78" t="s">
        <v>400</v>
      </c>
      <c r="C145" s="87" t="s">
        <v>401</v>
      </c>
      <c r="D145" s="86">
        <v>0</v>
      </c>
      <c r="E145" s="86">
        <v>0</v>
      </c>
      <c r="F145" s="86">
        <v>0</v>
      </c>
      <c r="G145" s="86">
        <v>0</v>
      </c>
      <c r="H145" s="86">
        <v>0</v>
      </c>
    </row>
    <row r="146" spans="1:8" ht="15">
      <c r="A146" s="152"/>
      <c r="B146" s="78" t="s">
        <v>402</v>
      </c>
      <c r="C146" s="119" t="s">
        <v>403</v>
      </c>
      <c r="D146" s="97">
        <f>IF(D140=0,0,D141/D140)</f>
        <v>4</v>
      </c>
      <c r="E146" s="97">
        <f>IF(E140=0,0,E141/E140)</f>
        <v>5</v>
      </c>
      <c r="F146" s="97">
        <f>IF(F140=0,0,F141/F140)</f>
        <v>5</v>
      </c>
      <c r="G146" s="97">
        <f>IF(G140=0,0,G141/G140)</f>
        <v>5</v>
      </c>
      <c r="H146" s="97">
        <f>IF(H140=0,0,H141/H140)</f>
        <v>6</v>
      </c>
    </row>
    <row r="147" spans="1:8" ht="30">
      <c r="A147" s="152" t="s">
        <v>709</v>
      </c>
      <c r="B147" s="78" t="s">
        <v>404</v>
      </c>
      <c r="C147" s="87" t="s">
        <v>405</v>
      </c>
      <c r="D147" s="86">
        <v>0</v>
      </c>
      <c r="E147" s="86">
        <v>0</v>
      </c>
      <c r="F147" s="86">
        <v>0</v>
      </c>
      <c r="G147" s="86">
        <v>0</v>
      </c>
      <c r="H147" s="86">
        <v>0</v>
      </c>
    </row>
    <row r="148" spans="1:8" ht="15">
      <c r="A148" s="152"/>
      <c r="B148" s="78" t="s">
        <v>406</v>
      </c>
      <c r="C148" s="87" t="s">
        <v>407</v>
      </c>
      <c r="D148" s="86">
        <v>0</v>
      </c>
      <c r="E148" s="86">
        <v>0</v>
      </c>
      <c r="F148" s="86">
        <v>0</v>
      </c>
      <c r="G148" s="86">
        <v>0</v>
      </c>
      <c r="H148" s="86">
        <v>0</v>
      </c>
    </row>
    <row r="149" spans="1:8" ht="15">
      <c r="A149" s="152"/>
      <c r="B149" s="78" t="s">
        <v>408</v>
      </c>
      <c r="C149" s="87" t="s">
        <v>409</v>
      </c>
      <c r="D149" s="86">
        <v>2</v>
      </c>
      <c r="E149" s="86">
        <v>2</v>
      </c>
      <c r="F149" s="86">
        <v>2</v>
      </c>
      <c r="G149" s="86">
        <v>3</v>
      </c>
      <c r="H149" s="86">
        <v>14</v>
      </c>
    </row>
    <row r="150" spans="1:8" ht="15">
      <c r="A150" s="152"/>
      <c r="B150" s="78" t="s">
        <v>410</v>
      </c>
      <c r="C150" s="87" t="s">
        <v>411</v>
      </c>
      <c r="D150" s="86">
        <v>2</v>
      </c>
      <c r="E150" s="86">
        <v>2</v>
      </c>
      <c r="F150" s="86">
        <v>2</v>
      </c>
      <c r="G150" s="86">
        <v>1</v>
      </c>
      <c r="H150" s="86">
        <v>4</v>
      </c>
    </row>
    <row r="151" spans="1:8" ht="15">
      <c r="A151" s="152"/>
      <c r="B151" s="78" t="s">
        <v>412</v>
      </c>
      <c r="C151" s="87" t="s">
        <v>413</v>
      </c>
      <c r="D151" s="86">
        <v>6</v>
      </c>
      <c r="E151" s="86">
        <v>5</v>
      </c>
      <c r="F151" s="86">
        <v>7</v>
      </c>
      <c r="G151" s="86">
        <v>4</v>
      </c>
      <c r="H151" s="86">
        <v>8</v>
      </c>
    </row>
    <row r="152" spans="1:8" ht="15">
      <c r="A152" s="152"/>
      <c r="B152" s="78" t="s">
        <v>414</v>
      </c>
      <c r="C152" s="87" t="s">
        <v>415</v>
      </c>
      <c r="D152" s="86">
        <v>4</v>
      </c>
      <c r="E152" s="86">
        <v>5</v>
      </c>
      <c r="F152" s="86">
        <v>4</v>
      </c>
      <c r="G152" s="86">
        <v>5</v>
      </c>
      <c r="H152" s="86">
        <v>9</v>
      </c>
    </row>
    <row r="153" spans="1:8" ht="15">
      <c r="A153" s="152"/>
      <c r="B153" s="78" t="s">
        <v>416</v>
      </c>
      <c r="C153" s="119" t="s">
        <v>417</v>
      </c>
      <c r="D153" s="97">
        <f aca="true" t="shared" si="2" ref="D153:H154">IF(D143=0,0,D147/D143*100)</f>
        <v>0</v>
      </c>
      <c r="E153" s="97">
        <f t="shared" si="2"/>
        <v>0</v>
      </c>
      <c r="F153" s="97">
        <f t="shared" si="2"/>
        <v>0</v>
      </c>
      <c r="G153" s="97">
        <f t="shared" si="2"/>
        <v>0</v>
      </c>
      <c r="H153" s="97">
        <f t="shared" si="2"/>
        <v>0</v>
      </c>
    </row>
    <row r="154" spans="1:8" ht="15">
      <c r="A154" s="152"/>
      <c r="B154" s="78" t="s">
        <v>418</v>
      </c>
      <c r="C154" s="119" t="s">
        <v>419</v>
      </c>
      <c r="D154" s="97">
        <f t="shared" si="2"/>
        <v>0</v>
      </c>
      <c r="E154" s="97">
        <f t="shared" si="2"/>
        <v>0</v>
      </c>
      <c r="F154" s="97">
        <f t="shared" si="2"/>
        <v>0</v>
      </c>
      <c r="G154" s="97">
        <f t="shared" si="2"/>
        <v>0</v>
      </c>
      <c r="H154" s="97">
        <f t="shared" si="2"/>
        <v>0</v>
      </c>
    </row>
    <row r="155" spans="1:8" ht="15">
      <c r="A155" s="152" t="s">
        <v>710</v>
      </c>
      <c r="B155" s="78" t="s">
        <v>420</v>
      </c>
      <c r="C155" s="87" t="s">
        <v>421</v>
      </c>
      <c r="D155" s="85">
        <v>37</v>
      </c>
      <c r="E155" s="85">
        <v>38</v>
      </c>
      <c r="F155" s="85">
        <v>55</v>
      </c>
      <c r="G155" s="85">
        <v>54</v>
      </c>
      <c r="H155" s="85">
        <v>18</v>
      </c>
    </row>
    <row r="156" spans="1:8" ht="15">
      <c r="A156" s="152"/>
      <c r="B156" s="77" t="s">
        <v>422</v>
      </c>
      <c r="C156" s="87" t="s">
        <v>629</v>
      </c>
      <c r="D156" s="86">
        <v>2</v>
      </c>
      <c r="E156" s="86">
        <v>3</v>
      </c>
      <c r="F156" s="86">
        <v>2</v>
      </c>
      <c r="G156" s="86">
        <v>0</v>
      </c>
      <c r="H156" s="86">
        <v>0</v>
      </c>
    </row>
    <row r="157" spans="1:8" ht="15">
      <c r="A157" s="152"/>
      <c r="B157" s="77" t="s">
        <v>423</v>
      </c>
      <c r="C157" s="87" t="s">
        <v>630</v>
      </c>
      <c r="D157" s="86">
        <v>4</v>
      </c>
      <c r="E157" s="86">
        <v>6</v>
      </c>
      <c r="F157" s="86">
        <v>6</v>
      </c>
      <c r="G157" s="86">
        <v>21</v>
      </c>
      <c r="H157" s="86">
        <v>5</v>
      </c>
    </row>
    <row r="158" spans="1:8" ht="30">
      <c r="A158" s="152"/>
      <c r="B158" s="77" t="s">
        <v>424</v>
      </c>
      <c r="C158" s="87" t="s">
        <v>631</v>
      </c>
      <c r="D158" s="86">
        <v>3</v>
      </c>
      <c r="E158" s="86">
        <v>2</v>
      </c>
      <c r="F158" s="86">
        <v>4</v>
      </c>
      <c r="G158" s="86">
        <v>3</v>
      </c>
      <c r="H158" s="86">
        <v>3</v>
      </c>
    </row>
    <row r="159" spans="1:8" ht="30">
      <c r="A159" s="152"/>
      <c r="B159" s="77" t="s">
        <v>425</v>
      </c>
      <c r="C159" s="87" t="s">
        <v>632</v>
      </c>
      <c r="D159" s="86">
        <v>4</v>
      </c>
      <c r="E159" s="86">
        <v>5</v>
      </c>
      <c r="F159" s="86">
        <v>6</v>
      </c>
      <c r="G159" s="86">
        <v>10</v>
      </c>
      <c r="H159" s="86">
        <v>3</v>
      </c>
    </row>
    <row r="160" spans="1:8" ht="30">
      <c r="A160" s="152"/>
      <c r="B160" s="77" t="s">
        <v>426</v>
      </c>
      <c r="C160" s="87" t="s">
        <v>633</v>
      </c>
      <c r="D160" s="86">
        <v>3</v>
      </c>
      <c r="E160" s="86">
        <v>3</v>
      </c>
      <c r="F160" s="86">
        <v>5</v>
      </c>
      <c r="G160" s="86">
        <v>7</v>
      </c>
      <c r="H160" s="86">
        <v>0</v>
      </c>
    </row>
    <row r="161" spans="1:8" ht="15">
      <c r="A161" s="152"/>
      <c r="B161" s="77" t="s">
        <v>427</v>
      </c>
      <c r="C161" s="87" t="s">
        <v>634</v>
      </c>
      <c r="D161" s="86">
        <v>21</v>
      </c>
      <c r="E161" s="86">
        <v>19</v>
      </c>
      <c r="F161" s="86">
        <v>32</v>
      </c>
      <c r="G161" s="86">
        <v>13</v>
      </c>
      <c r="H161" s="86">
        <v>7</v>
      </c>
    </row>
    <row r="162" spans="1:8" ht="15">
      <c r="A162" s="152"/>
      <c r="B162" s="77" t="s">
        <v>698</v>
      </c>
      <c r="C162" s="71" t="s">
        <v>635</v>
      </c>
      <c r="D162" s="70">
        <f>IF((D155-D156-D157-D158-D159-D160-D161)=0,"",D155-D156-D157-D158-D159-D160-D161)</f>
      </c>
      <c r="E162" s="70">
        <f>IF((E155-E156-E157-E158-E159-E160-E161)=0,"",E155-E156-E157-E158-E159-E160-E161)</f>
      </c>
      <c r="F162" s="70">
        <f>IF((F155-F156-F157-F158-F159-F160-F161)=0,"",F155-F156-F157-F158-F159-F160-F161)</f>
      </c>
      <c r="G162" s="70">
        <f>IF((G155-G156-G157-G158-G159-G160-G161)=0,"",G155-G156-G157-G158-G159-G160-G161)</f>
      </c>
      <c r="H162" s="70">
        <f>IF((H155-H156-H157-H158-H159-H160-H161)=0,"",H155-H156-H157-H158-H159-H160-H161)</f>
      </c>
    </row>
    <row r="163" spans="1:8" ht="15">
      <c r="A163" s="152"/>
      <c r="B163" s="77" t="s">
        <v>428</v>
      </c>
      <c r="C163" s="88" t="s">
        <v>429</v>
      </c>
      <c r="D163" s="86"/>
      <c r="E163" s="86"/>
      <c r="F163" s="86"/>
      <c r="G163" s="86"/>
      <c r="H163" s="86"/>
    </row>
    <row r="164" spans="1:8" ht="15">
      <c r="A164" s="152"/>
      <c r="B164" s="77" t="s">
        <v>430</v>
      </c>
      <c r="C164" s="87" t="s">
        <v>636</v>
      </c>
      <c r="D164" s="86">
        <v>0</v>
      </c>
      <c r="E164" s="86">
        <v>0</v>
      </c>
      <c r="F164" s="86">
        <v>2</v>
      </c>
      <c r="G164" s="86">
        <v>0</v>
      </c>
      <c r="H164" s="86">
        <v>1</v>
      </c>
    </row>
    <row r="165" spans="1:8" ht="15">
      <c r="A165" s="152"/>
      <c r="B165" s="77" t="s">
        <v>431</v>
      </c>
      <c r="C165" s="87" t="s">
        <v>637</v>
      </c>
      <c r="D165" s="86">
        <v>1</v>
      </c>
      <c r="E165" s="86">
        <v>1</v>
      </c>
      <c r="F165" s="86">
        <v>1</v>
      </c>
      <c r="G165" s="86">
        <v>0</v>
      </c>
      <c r="H165" s="86">
        <v>2</v>
      </c>
    </row>
    <row r="166" spans="1:8" ht="15">
      <c r="A166" s="152"/>
      <c r="B166" s="77" t="s">
        <v>432</v>
      </c>
      <c r="C166" s="87" t="s">
        <v>638</v>
      </c>
      <c r="D166" s="86">
        <v>0</v>
      </c>
      <c r="E166" s="86">
        <v>0</v>
      </c>
      <c r="F166" s="86">
        <v>0</v>
      </c>
      <c r="G166" s="86">
        <v>0</v>
      </c>
      <c r="H166" s="86">
        <v>0</v>
      </c>
    </row>
    <row r="167" spans="1:8" ht="15">
      <c r="A167" s="152"/>
      <c r="B167" s="77" t="s">
        <v>433</v>
      </c>
      <c r="C167" s="87" t="s">
        <v>639</v>
      </c>
      <c r="D167" s="86">
        <v>0</v>
      </c>
      <c r="E167" s="86">
        <v>0</v>
      </c>
      <c r="F167" s="86">
        <v>0</v>
      </c>
      <c r="G167" s="86">
        <v>0</v>
      </c>
      <c r="H167" s="86">
        <v>0</v>
      </c>
    </row>
    <row r="168" spans="1:8" ht="15">
      <c r="A168" s="152"/>
      <c r="B168" s="77" t="s">
        <v>434</v>
      </c>
      <c r="C168" s="87" t="s">
        <v>640</v>
      </c>
      <c r="D168" s="86">
        <v>0</v>
      </c>
      <c r="E168" s="86">
        <v>0</v>
      </c>
      <c r="F168" s="86">
        <v>0</v>
      </c>
      <c r="G168" s="86">
        <v>0</v>
      </c>
      <c r="H168" s="86">
        <v>0</v>
      </c>
    </row>
    <row r="169" spans="1:8" ht="15">
      <c r="A169" s="152"/>
      <c r="B169" s="77" t="s">
        <v>435</v>
      </c>
      <c r="C169" s="87" t="s">
        <v>641</v>
      </c>
      <c r="D169" s="86">
        <v>1</v>
      </c>
      <c r="E169" s="86">
        <v>1</v>
      </c>
      <c r="F169" s="86">
        <v>1</v>
      </c>
      <c r="G169" s="86">
        <v>2</v>
      </c>
      <c r="H169" s="86">
        <v>0</v>
      </c>
    </row>
    <row r="170" spans="1:8" ht="15">
      <c r="A170" s="152"/>
      <c r="B170" s="77" t="s">
        <v>436</v>
      </c>
      <c r="C170" s="87" t="s">
        <v>642</v>
      </c>
      <c r="D170" s="86">
        <v>2</v>
      </c>
      <c r="E170" s="86">
        <v>2</v>
      </c>
      <c r="F170" s="86">
        <v>1</v>
      </c>
      <c r="G170" s="86">
        <v>0</v>
      </c>
      <c r="H170" s="86">
        <v>0</v>
      </c>
    </row>
    <row r="171" spans="1:8" ht="15">
      <c r="A171" s="152"/>
      <c r="B171" s="77" t="s">
        <v>437</v>
      </c>
      <c r="C171" s="88" t="s">
        <v>438</v>
      </c>
      <c r="D171" s="86"/>
      <c r="E171" s="86"/>
      <c r="F171" s="86"/>
      <c r="G171" s="86"/>
      <c r="H171" s="86"/>
    </row>
    <row r="172" spans="1:8" ht="15">
      <c r="A172" s="152"/>
      <c r="B172" s="77" t="s">
        <v>439</v>
      </c>
      <c r="C172" s="87" t="s">
        <v>636</v>
      </c>
      <c r="D172" s="86">
        <v>0</v>
      </c>
      <c r="E172" s="86">
        <v>0</v>
      </c>
      <c r="F172" s="86">
        <v>0</v>
      </c>
      <c r="G172" s="86">
        <v>0</v>
      </c>
      <c r="H172" s="86">
        <v>0</v>
      </c>
    </row>
    <row r="173" spans="1:8" ht="15">
      <c r="A173" s="152"/>
      <c r="B173" s="77" t="s">
        <v>440</v>
      </c>
      <c r="C173" s="87" t="s">
        <v>637</v>
      </c>
      <c r="D173" s="86">
        <v>0</v>
      </c>
      <c r="E173" s="86">
        <v>0</v>
      </c>
      <c r="F173" s="86">
        <v>0</v>
      </c>
      <c r="G173" s="86">
        <v>0</v>
      </c>
      <c r="H173" s="86">
        <v>0</v>
      </c>
    </row>
    <row r="174" spans="1:8" ht="15">
      <c r="A174" s="152"/>
      <c r="B174" s="77" t="s">
        <v>441</v>
      </c>
      <c r="C174" s="87" t="s">
        <v>638</v>
      </c>
      <c r="D174" s="86">
        <v>0</v>
      </c>
      <c r="E174" s="86">
        <v>0</v>
      </c>
      <c r="F174" s="86">
        <v>0</v>
      </c>
      <c r="G174" s="86">
        <v>0</v>
      </c>
      <c r="H174" s="86">
        <v>0</v>
      </c>
    </row>
    <row r="175" spans="1:8" ht="15">
      <c r="A175" s="152"/>
      <c r="B175" s="77" t="s">
        <v>442</v>
      </c>
      <c r="C175" s="87" t="s">
        <v>639</v>
      </c>
      <c r="D175" s="86">
        <v>0</v>
      </c>
      <c r="E175" s="86">
        <v>0</v>
      </c>
      <c r="F175" s="86">
        <v>0</v>
      </c>
      <c r="G175" s="86">
        <v>0</v>
      </c>
      <c r="H175" s="86">
        <v>0</v>
      </c>
    </row>
    <row r="176" spans="1:8" ht="15">
      <c r="A176" s="152"/>
      <c r="B176" s="77" t="s">
        <v>443</v>
      </c>
      <c r="C176" s="87" t="s">
        <v>640</v>
      </c>
      <c r="D176" s="86">
        <v>0</v>
      </c>
      <c r="E176" s="86">
        <v>0</v>
      </c>
      <c r="F176" s="86">
        <v>0</v>
      </c>
      <c r="G176" s="86">
        <v>0</v>
      </c>
      <c r="H176" s="86">
        <v>0</v>
      </c>
    </row>
    <row r="177" spans="1:8" ht="15">
      <c r="A177" s="152"/>
      <c r="B177" s="77" t="s">
        <v>444</v>
      </c>
      <c r="C177" s="87" t="s">
        <v>641</v>
      </c>
      <c r="D177" s="86">
        <v>0</v>
      </c>
      <c r="E177" s="86">
        <v>0</v>
      </c>
      <c r="F177" s="86">
        <v>0</v>
      </c>
      <c r="G177" s="86">
        <v>0</v>
      </c>
      <c r="H177" s="86">
        <v>0</v>
      </c>
    </row>
    <row r="178" spans="1:8" ht="15">
      <c r="A178" s="152"/>
      <c r="B178" s="77" t="s">
        <v>445</v>
      </c>
      <c r="C178" s="87" t="s">
        <v>643</v>
      </c>
      <c r="D178" s="86">
        <v>0</v>
      </c>
      <c r="E178" s="86">
        <v>0</v>
      </c>
      <c r="F178" s="86">
        <v>0</v>
      </c>
      <c r="G178" s="86">
        <v>0</v>
      </c>
      <c r="H178" s="86">
        <v>0</v>
      </c>
    </row>
    <row r="179" spans="1:8" ht="15">
      <c r="A179" s="152" t="s">
        <v>711</v>
      </c>
      <c r="B179" s="78" t="s">
        <v>446</v>
      </c>
      <c r="C179" s="87" t="s">
        <v>447</v>
      </c>
      <c r="D179" s="86">
        <v>6</v>
      </c>
      <c r="E179" s="86">
        <v>6</v>
      </c>
      <c r="F179" s="86">
        <v>8</v>
      </c>
      <c r="G179" s="86">
        <v>10</v>
      </c>
      <c r="H179" s="86">
        <v>12</v>
      </c>
    </row>
    <row r="180" spans="1:8" ht="30">
      <c r="A180" s="152"/>
      <c r="B180" s="78" t="s">
        <v>448</v>
      </c>
      <c r="C180" s="87" t="s">
        <v>449</v>
      </c>
      <c r="D180" s="86">
        <v>2</v>
      </c>
      <c r="E180" s="86">
        <v>2</v>
      </c>
      <c r="F180" s="86">
        <v>3</v>
      </c>
      <c r="G180" s="86">
        <v>2</v>
      </c>
      <c r="H180" s="86">
        <v>3</v>
      </c>
    </row>
    <row r="181" spans="1:8" ht="30">
      <c r="A181" s="152"/>
      <c r="B181" s="78" t="s">
        <v>450</v>
      </c>
      <c r="C181" s="87" t="s">
        <v>451</v>
      </c>
      <c r="D181" s="86">
        <v>1</v>
      </c>
      <c r="E181" s="86">
        <v>0</v>
      </c>
      <c r="F181" s="86">
        <v>0</v>
      </c>
      <c r="G181" s="86">
        <v>0</v>
      </c>
      <c r="H181" s="86">
        <v>0</v>
      </c>
    </row>
    <row r="182" spans="1:8" ht="45">
      <c r="A182" s="152"/>
      <c r="B182" s="78" t="s">
        <v>452</v>
      </c>
      <c r="C182" s="87" t="s">
        <v>453</v>
      </c>
      <c r="D182" s="86"/>
      <c r="E182" s="86"/>
      <c r="F182" s="86"/>
      <c r="G182" s="86"/>
      <c r="H182" s="86"/>
    </row>
    <row r="183" spans="1:8" ht="15">
      <c r="A183" s="152"/>
      <c r="B183" s="78" t="s">
        <v>454</v>
      </c>
      <c r="C183" s="119" t="s">
        <v>455</v>
      </c>
      <c r="D183" s="98">
        <f>IF(D8=0,0,D179/D8*100)</f>
        <v>28.57142857142857</v>
      </c>
      <c r="E183" s="98">
        <f>IF(E8=0,0,E179/E8*100)</f>
        <v>28.57142857142857</v>
      </c>
      <c r="F183" s="98">
        <f>IF(F8=0,0,F179/F8*100)</f>
        <v>34.78260869565217</v>
      </c>
      <c r="G183" s="98">
        <f>IF(G8=0,0,G179/G8*100)</f>
        <v>50</v>
      </c>
      <c r="H183" s="98">
        <f>IF(H8=0,0,H179/H8*100)</f>
        <v>57.14285714285714</v>
      </c>
    </row>
    <row r="184" spans="1:8" ht="15">
      <c r="A184" s="152"/>
      <c r="B184" s="78" t="s">
        <v>456</v>
      </c>
      <c r="C184" s="119" t="s">
        <v>457</v>
      </c>
      <c r="D184" s="98">
        <f>IF(D8=0,0,D180/D8*100)</f>
        <v>9.523809523809524</v>
      </c>
      <c r="E184" s="98">
        <f>IF(E8=0,0,E180/E8*100)</f>
        <v>9.523809523809524</v>
      </c>
      <c r="F184" s="98">
        <f>IF(F8=0,0,F180/F8*100)</f>
        <v>13.043478260869565</v>
      </c>
      <c r="G184" s="98">
        <f>IF(G8=0,0,G180/G8*100)</f>
        <v>10</v>
      </c>
      <c r="H184" s="98">
        <f>IF(H8=0,0,H180/H8*100)</f>
        <v>14.285714285714285</v>
      </c>
    </row>
    <row r="185" spans="1:8" ht="45">
      <c r="A185" s="152"/>
      <c r="B185" s="78" t="s">
        <v>458</v>
      </c>
      <c r="C185" s="119" t="s">
        <v>459</v>
      </c>
      <c r="D185" s="97">
        <f>IF(D181=0,0,D182/D181)</f>
        <v>0</v>
      </c>
      <c r="E185" s="97">
        <f>IF(E181=0,0,E182/E181)</f>
        <v>0</v>
      </c>
      <c r="F185" s="97">
        <f>IF(F181=0,0,F182/F181)</f>
        <v>0</v>
      </c>
      <c r="G185" s="97">
        <f>IF(G181=0,0,G182/G181)</f>
        <v>0</v>
      </c>
      <c r="H185" s="97">
        <f>IF(H181=0,0,H182/H181)</f>
        <v>0</v>
      </c>
    </row>
    <row r="186" spans="1:8" ht="30">
      <c r="A186" s="152" t="s">
        <v>712</v>
      </c>
      <c r="B186" s="77" t="s">
        <v>460</v>
      </c>
      <c r="C186" s="87" t="s">
        <v>461</v>
      </c>
      <c r="D186" s="86">
        <v>0</v>
      </c>
      <c r="E186" s="86">
        <v>1</v>
      </c>
      <c r="F186" s="86">
        <v>0</v>
      </c>
      <c r="G186" s="86">
        <v>1</v>
      </c>
      <c r="H186" s="86">
        <v>2</v>
      </c>
    </row>
    <row r="187" spans="1:8" ht="15">
      <c r="A187" s="152"/>
      <c r="B187" s="77" t="s">
        <v>462</v>
      </c>
      <c r="C187" s="87" t="s">
        <v>463</v>
      </c>
      <c r="D187" s="86">
        <v>0</v>
      </c>
      <c r="E187" s="86">
        <v>0</v>
      </c>
      <c r="F187" s="86">
        <v>0</v>
      </c>
      <c r="G187" s="86">
        <v>0</v>
      </c>
      <c r="H187" s="86">
        <v>0</v>
      </c>
    </row>
    <row r="188" spans="1:8" ht="30">
      <c r="A188" s="152"/>
      <c r="B188" s="77" t="s">
        <v>464</v>
      </c>
      <c r="C188" s="87" t="s">
        <v>465</v>
      </c>
      <c r="D188" s="86">
        <v>0</v>
      </c>
      <c r="E188" s="86">
        <v>0</v>
      </c>
      <c r="F188" s="86">
        <v>0</v>
      </c>
      <c r="G188" s="86">
        <v>0</v>
      </c>
      <c r="H188" s="86">
        <v>0</v>
      </c>
    </row>
    <row r="189" spans="1:8" ht="30">
      <c r="A189" s="152"/>
      <c r="B189" s="77" t="s">
        <v>466</v>
      </c>
      <c r="C189" s="87" t="s">
        <v>467</v>
      </c>
      <c r="D189" s="86">
        <v>0</v>
      </c>
      <c r="E189" s="86">
        <v>0</v>
      </c>
      <c r="F189" s="86">
        <v>0</v>
      </c>
      <c r="G189" s="86">
        <v>0</v>
      </c>
      <c r="H189" s="86">
        <v>0</v>
      </c>
    </row>
    <row r="190" spans="1:8" ht="30">
      <c r="A190" s="152"/>
      <c r="B190" s="77" t="s">
        <v>468</v>
      </c>
      <c r="C190" s="87" t="s">
        <v>469</v>
      </c>
      <c r="D190" s="86">
        <v>0</v>
      </c>
      <c r="E190" s="86">
        <v>0</v>
      </c>
      <c r="F190" s="86">
        <v>0</v>
      </c>
      <c r="G190" s="86">
        <v>0</v>
      </c>
      <c r="H190" s="86">
        <v>0</v>
      </c>
    </row>
    <row r="191" spans="1:8" ht="30">
      <c r="A191" s="152"/>
      <c r="B191" s="77" t="s">
        <v>470</v>
      </c>
      <c r="C191" s="87" t="s">
        <v>471</v>
      </c>
      <c r="D191" s="86">
        <v>0</v>
      </c>
      <c r="E191" s="86">
        <v>0</v>
      </c>
      <c r="F191" s="86">
        <v>0</v>
      </c>
      <c r="G191" s="86">
        <v>0</v>
      </c>
      <c r="H191" s="86">
        <v>0</v>
      </c>
    </row>
    <row r="192" spans="1:8" ht="15">
      <c r="A192" s="152"/>
      <c r="B192" s="77" t="s">
        <v>472</v>
      </c>
      <c r="C192" s="87" t="s">
        <v>473</v>
      </c>
      <c r="D192" s="86">
        <v>0</v>
      </c>
      <c r="E192" s="86">
        <v>0</v>
      </c>
      <c r="F192" s="86">
        <v>0</v>
      </c>
      <c r="G192" s="86">
        <v>0</v>
      </c>
      <c r="H192" s="86">
        <v>0</v>
      </c>
    </row>
    <row r="193" spans="1:8" ht="15">
      <c r="A193" s="152"/>
      <c r="B193" s="77" t="s">
        <v>474</v>
      </c>
      <c r="C193" s="87" t="s">
        <v>644</v>
      </c>
      <c r="D193" s="86">
        <v>0</v>
      </c>
      <c r="E193" s="86">
        <v>0</v>
      </c>
      <c r="F193" s="86">
        <v>0</v>
      </c>
      <c r="G193" s="86">
        <v>0</v>
      </c>
      <c r="H193" s="86">
        <v>0</v>
      </c>
    </row>
    <row r="194" spans="1:8" ht="15">
      <c r="A194" s="152"/>
      <c r="B194" s="77" t="s">
        <v>475</v>
      </c>
      <c r="C194" s="87" t="s">
        <v>645</v>
      </c>
      <c r="D194" s="86">
        <v>0</v>
      </c>
      <c r="E194" s="86">
        <v>0</v>
      </c>
      <c r="F194" s="86">
        <v>0</v>
      </c>
      <c r="G194" s="86">
        <v>0</v>
      </c>
      <c r="H194" s="86">
        <v>0</v>
      </c>
    </row>
    <row r="195" spans="1:8" ht="15">
      <c r="A195" s="152"/>
      <c r="B195" s="77" t="s">
        <v>476</v>
      </c>
      <c r="C195" s="87" t="s">
        <v>646</v>
      </c>
      <c r="D195" s="86">
        <v>0</v>
      </c>
      <c r="E195" s="86">
        <v>0</v>
      </c>
      <c r="F195" s="86">
        <v>0</v>
      </c>
      <c r="G195" s="86">
        <v>0</v>
      </c>
      <c r="H195" s="86">
        <v>0</v>
      </c>
    </row>
    <row r="196" spans="1:8" ht="15">
      <c r="A196" s="152"/>
      <c r="B196" s="77" t="s">
        <v>477</v>
      </c>
      <c r="C196" s="87" t="s">
        <v>647</v>
      </c>
      <c r="D196" s="86">
        <v>0</v>
      </c>
      <c r="E196" s="86">
        <v>0</v>
      </c>
      <c r="F196" s="86">
        <v>0</v>
      </c>
      <c r="G196" s="86">
        <v>0</v>
      </c>
      <c r="H196" s="86">
        <v>0</v>
      </c>
    </row>
    <row r="197" spans="1:8" ht="30">
      <c r="A197" s="152"/>
      <c r="B197" s="77" t="s">
        <v>478</v>
      </c>
      <c r="C197" s="87" t="s">
        <v>479</v>
      </c>
      <c r="D197" s="86">
        <v>0</v>
      </c>
      <c r="E197" s="86">
        <v>0</v>
      </c>
      <c r="F197" s="86">
        <v>0</v>
      </c>
      <c r="G197" s="86">
        <v>0</v>
      </c>
      <c r="H197" s="86">
        <v>0</v>
      </c>
    </row>
    <row r="198" spans="1:8" ht="30">
      <c r="A198" s="152"/>
      <c r="B198" s="77" t="s">
        <v>480</v>
      </c>
      <c r="C198" s="87" t="s">
        <v>481</v>
      </c>
      <c r="D198" s="86">
        <v>0</v>
      </c>
      <c r="E198" s="86">
        <v>0</v>
      </c>
      <c r="F198" s="86">
        <v>0</v>
      </c>
      <c r="G198" s="86">
        <v>0</v>
      </c>
      <c r="H198" s="86">
        <v>0</v>
      </c>
    </row>
    <row r="199" spans="1:8" ht="30">
      <c r="A199" s="152"/>
      <c r="B199" s="77" t="s">
        <v>482</v>
      </c>
      <c r="C199" s="87" t="s">
        <v>483</v>
      </c>
      <c r="D199" s="86">
        <v>0</v>
      </c>
      <c r="E199" s="86">
        <v>0</v>
      </c>
      <c r="F199" s="86">
        <v>0</v>
      </c>
      <c r="G199" s="86">
        <v>0</v>
      </c>
      <c r="H199" s="86">
        <v>0</v>
      </c>
    </row>
    <row r="200" spans="1:8" ht="30">
      <c r="A200" s="152"/>
      <c r="B200" s="77" t="s">
        <v>484</v>
      </c>
      <c r="C200" s="87" t="s">
        <v>485</v>
      </c>
      <c r="D200" s="86">
        <v>0</v>
      </c>
      <c r="E200" s="86">
        <v>0</v>
      </c>
      <c r="F200" s="86">
        <v>0</v>
      </c>
      <c r="G200" s="86">
        <v>0</v>
      </c>
      <c r="H200" s="86">
        <v>0</v>
      </c>
    </row>
    <row r="201" spans="1:8" ht="30">
      <c r="A201" s="152"/>
      <c r="B201" s="77" t="s">
        <v>486</v>
      </c>
      <c r="C201" s="87" t="s">
        <v>487</v>
      </c>
      <c r="D201" s="86">
        <v>0</v>
      </c>
      <c r="E201" s="86">
        <v>0</v>
      </c>
      <c r="F201" s="86">
        <v>0</v>
      </c>
      <c r="G201" s="86">
        <v>0</v>
      </c>
      <c r="H201" s="86">
        <v>0</v>
      </c>
    </row>
    <row r="202" spans="1:8" ht="30">
      <c r="A202" s="152"/>
      <c r="B202" s="77" t="s">
        <v>488</v>
      </c>
      <c r="C202" s="87" t="s">
        <v>489</v>
      </c>
      <c r="D202" s="86">
        <v>0</v>
      </c>
      <c r="E202" s="86">
        <v>0</v>
      </c>
      <c r="F202" s="86">
        <v>0</v>
      </c>
      <c r="G202" s="86">
        <v>0</v>
      </c>
      <c r="H202" s="86">
        <v>0</v>
      </c>
    </row>
    <row r="203" spans="1:8" ht="30">
      <c r="A203" s="152"/>
      <c r="B203" s="77" t="s">
        <v>490</v>
      </c>
      <c r="C203" s="87" t="s">
        <v>491</v>
      </c>
      <c r="D203" s="86">
        <v>0</v>
      </c>
      <c r="E203" s="86">
        <v>0</v>
      </c>
      <c r="F203" s="86">
        <v>0</v>
      </c>
      <c r="G203" s="86">
        <v>0</v>
      </c>
      <c r="H203" s="86">
        <v>0</v>
      </c>
    </row>
    <row r="204" spans="1:8" ht="15">
      <c r="A204" s="152"/>
      <c r="B204" s="77" t="s">
        <v>492</v>
      </c>
      <c r="C204" s="119" t="s">
        <v>493</v>
      </c>
      <c r="D204" s="97">
        <f>IF(D202=0,0,D203/D202*100)</f>
        <v>0</v>
      </c>
      <c r="E204" s="97">
        <f>IF(E202=0,0,E203/E202*100)</f>
        <v>0</v>
      </c>
      <c r="F204" s="97">
        <f>IF(F202=0,0,F203/F202*100)</f>
        <v>0</v>
      </c>
      <c r="G204" s="97">
        <f>IF(G202=0,0,G203/G202*100)</f>
        <v>0</v>
      </c>
      <c r="H204" s="97">
        <f>IF(H202=0,0,H203/H202*100)</f>
        <v>0</v>
      </c>
    </row>
    <row r="205" spans="1:8" ht="15">
      <c r="A205" s="152" t="s">
        <v>713</v>
      </c>
      <c r="B205" s="77" t="s">
        <v>494</v>
      </c>
      <c r="C205" s="87" t="s">
        <v>495</v>
      </c>
      <c r="D205" s="86">
        <v>1</v>
      </c>
      <c r="E205" s="86">
        <v>3</v>
      </c>
      <c r="F205" s="86">
        <v>3</v>
      </c>
      <c r="G205" s="86">
        <v>3</v>
      </c>
      <c r="H205" s="86">
        <v>3</v>
      </c>
    </row>
    <row r="206" spans="1:8" ht="15">
      <c r="A206" s="152"/>
      <c r="B206" s="77" t="s">
        <v>496</v>
      </c>
      <c r="C206" s="87" t="s">
        <v>497</v>
      </c>
      <c r="D206" s="86">
        <v>10</v>
      </c>
      <c r="E206" s="86">
        <v>13</v>
      </c>
      <c r="F206" s="86">
        <v>16</v>
      </c>
      <c r="G206" s="86">
        <v>15</v>
      </c>
      <c r="H206" s="86">
        <v>18</v>
      </c>
    </row>
    <row r="207" spans="1:8" ht="15">
      <c r="A207" s="152"/>
      <c r="B207" s="77" t="s">
        <v>498</v>
      </c>
      <c r="C207" s="88" t="s">
        <v>499</v>
      </c>
      <c r="D207" s="86"/>
      <c r="E207" s="86"/>
      <c r="F207" s="86"/>
      <c r="G207" s="86"/>
      <c r="H207" s="86"/>
    </row>
    <row r="208" spans="1:8" ht="30">
      <c r="A208" s="152"/>
      <c r="B208" s="77" t="s">
        <v>500</v>
      </c>
      <c r="C208" s="87" t="s">
        <v>648</v>
      </c>
      <c r="D208" s="86">
        <v>646</v>
      </c>
      <c r="E208" s="86">
        <v>1510</v>
      </c>
      <c r="F208" s="86">
        <v>1894</v>
      </c>
      <c r="G208" s="86">
        <v>1883</v>
      </c>
      <c r="H208" s="86">
        <v>1296</v>
      </c>
    </row>
    <row r="209" spans="1:8" ht="15">
      <c r="A209" s="152"/>
      <c r="B209" s="77" t="s">
        <v>501</v>
      </c>
      <c r="C209" s="87" t="s">
        <v>649</v>
      </c>
      <c r="D209" s="86">
        <v>200</v>
      </c>
      <c r="E209" s="86">
        <v>200</v>
      </c>
      <c r="F209" s="86">
        <v>200</v>
      </c>
      <c r="G209" s="86">
        <v>200</v>
      </c>
      <c r="H209" s="86">
        <v>200</v>
      </c>
    </row>
    <row r="210" spans="1:8" ht="15">
      <c r="A210" s="152"/>
      <c r="B210" s="77" t="s">
        <v>502</v>
      </c>
      <c r="C210" s="87" t="s">
        <v>650</v>
      </c>
      <c r="D210" s="86">
        <v>56</v>
      </c>
      <c r="E210" s="86">
        <v>56</v>
      </c>
      <c r="F210" s="86">
        <v>58</v>
      </c>
      <c r="G210" s="86">
        <v>50</v>
      </c>
      <c r="H210" s="86">
        <v>67</v>
      </c>
    </row>
    <row r="211" spans="1:8" ht="15">
      <c r="A211" s="152"/>
      <c r="B211" s="77" t="s">
        <v>503</v>
      </c>
      <c r="C211" s="119" t="s">
        <v>504</v>
      </c>
      <c r="D211" s="99">
        <f>IF(D208=0,0,D206/D208*100)</f>
        <v>1.5479876160990713</v>
      </c>
      <c r="E211" s="99">
        <f>IF(E208=0,0,E206/E208*100)</f>
        <v>0.8609271523178808</v>
      </c>
      <c r="F211" s="99">
        <f>IF(F208=0,0,F206/F208*100)</f>
        <v>0.8447729672650475</v>
      </c>
      <c r="G211" s="99">
        <f>IF(G208=0,0,G206/G208*100)</f>
        <v>0.7966011683483802</v>
      </c>
      <c r="H211" s="99">
        <f>IF(H208=0,0,H206/H208*100)</f>
        <v>1.3888888888888888</v>
      </c>
    </row>
    <row r="212" spans="1:8" ht="15">
      <c r="A212" s="152"/>
      <c r="B212" s="77" t="s">
        <v>505</v>
      </c>
      <c r="C212" s="119" t="s">
        <v>651</v>
      </c>
      <c r="D212" s="99">
        <f>IF(D209=0,0,D208/D209)</f>
        <v>3.23</v>
      </c>
      <c r="E212" s="99">
        <f>IF(E209=0,0,E208/E209)</f>
        <v>7.55</v>
      </c>
      <c r="F212" s="99">
        <f>IF(F209=0,0,F208/F209)</f>
        <v>9.47</v>
      </c>
      <c r="G212" s="99">
        <f>IF(G209=0,0,G208/G209)</f>
        <v>9.415</v>
      </c>
      <c r="H212" s="99">
        <f>IF(H209=0,0,H208/H209)</f>
        <v>6.48</v>
      </c>
    </row>
    <row r="213" spans="1:8" ht="15">
      <c r="A213" s="152"/>
      <c r="B213" s="77" t="s">
        <v>507</v>
      </c>
      <c r="C213" s="119" t="s">
        <v>508</v>
      </c>
      <c r="D213" s="99">
        <f>IF(D209=0,0,D210/D209*100)</f>
        <v>28.000000000000004</v>
      </c>
      <c r="E213" s="99">
        <f>IF(E209=0,0,E210/E209*100)</f>
        <v>28.000000000000004</v>
      </c>
      <c r="F213" s="99">
        <f>IF(F209=0,0,F210/F209*100)</f>
        <v>28.999999999999996</v>
      </c>
      <c r="G213" s="99">
        <f>IF(G209=0,0,G210/G209*100)</f>
        <v>25</v>
      </c>
      <c r="H213" s="99">
        <f>IF(H209=0,0,H210/H209*100)</f>
        <v>33.5</v>
      </c>
    </row>
    <row r="214" spans="1:8" ht="15">
      <c r="A214" s="152"/>
      <c r="B214" s="77" t="s">
        <v>509</v>
      </c>
      <c r="C214" s="88" t="s">
        <v>510</v>
      </c>
      <c r="D214" s="86"/>
      <c r="E214" s="86"/>
      <c r="F214" s="86"/>
      <c r="G214" s="86"/>
      <c r="H214" s="86"/>
    </row>
    <row r="215" spans="1:8" ht="30">
      <c r="A215" s="152"/>
      <c r="B215" s="77" t="s">
        <v>511</v>
      </c>
      <c r="C215" s="87" t="s">
        <v>648</v>
      </c>
      <c r="D215" s="86">
        <v>0</v>
      </c>
      <c r="E215" s="86">
        <v>22</v>
      </c>
      <c r="F215" s="86">
        <v>24</v>
      </c>
      <c r="G215" s="86">
        <v>25</v>
      </c>
      <c r="H215" s="86">
        <v>18</v>
      </c>
    </row>
    <row r="216" spans="1:8" ht="15">
      <c r="A216" s="152"/>
      <c r="B216" s="77" t="s">
        <v>512</v>
      </c>
      <c r="C216" s="87" t="s">
        <v>649</v>
      </c>
      <c r="D216" s="86">
        <v>225</v>
      </c>
      <c r="E216" s="86">
        <v>225</v>
      </c>
      <c r="F216" s="86">
        <v>225</v>
      </c>
      <c r="G216" s="86">
        <v>225</v>
      </c>
      <c r="H216" s="86">
        <v>225</v>
      </c>
    </row>
    <row r="217" spans="1:8" ht="15">
      <c r="A217" s="152"/>
      <c r="B217" s="77" t="s">
        <v>513</v>
      </c>
      <c r="C217" s="87" t="s">
        <v>650</v>
      </c>
      <c r="D217" s="86">
        <v>0</v>
      </c>
      <c r="E217" s="86">
        <v>8</v>
      </c>
      <c r="F217" s="86">
        <v>10</v>
      </c>
      <c r="G217" s="86">
        <v>8</v>
      </c>
      <c r="H217" s="86">
        <v>7</v>
      </c>
    </row>
    <row r="218" spans="1:8" ht="15">
      <c r="A218" s="152"/>
      <c r="B218" s="77" t="s">
        <v>514</v>
      </c>
      <c r="C218" s="119" t="s">
        <v>651</v>
      </c>
      <c r="D218" s="97">
        <f>IF(D216=0,0,D215/D216)</f>
        <v>0</v>
      </c>
      <c r="E218" s="97">
        <f>IF(E216=0,0,E215/E216)</f>
        <v>0.09777777777777778</v>
      </c>
      <c r="F218" s="97">
        <f>IF(F216=0,0,F215/F216)</f>
        <v>0.10666666666666667</v>
      </c>
      <c r="G218" s="97">
        <f>IF(G216=0,0,G215/G216)</f>
        <v>0.1111111111111111</v>
      </c>
      <c r="H218" s="97">
        <f>IF(H216=0,0,H215/H216)</f>
        <v>0.08</v>
      </c>
    </row>
    <row r="219" spans="1:8" ht="15">
      <c r="A219" s="152"/>
      <c r="B219" s="77" t="s">
        <v>515</v>
      </c>
      <c r="C219" s="119" t="s">
        <v>508</v>
      </c>
      <c r="D219" s="97">
        <f>IF(D216=0,0,D217/D216*100)</f>
        <v>0</v>
      </c>
      <c r="E219" s="97">
        <f>IF(E216=0,0,E217/E216*100)</f>
        <v>3.5555555555555554</v>
      </c>
      <c r="F219" s="97">
        <f>IF(F216=0,0,F217/F216*100)</f>
        <v>4.444444444444445</v>
      </c>
      <c r="G219" s="97">
        <f>IF(G216=0,0,G217/G216*100)</f>
        <v>3.5555555555555554</v>
      </c>
      <c r="H219" s="97">
        <f>IF(H216=0,0,H217/H216*100)</f>
        <v>3.111111111111111</v>
      </c>
    </row>
    <row r="220" spans="1:8" ht="15">
      <c r="A220" s="152"/>
      <c r="B220" s="77" t="s">
        <v>516</v>
      </c>
      <c r="C220" s="88" t="s">
        <v>517</v>
      </c>
      <c r="D220" s="86"/>
      <c r="E220" s="86"/>
      <c r="F220" s="86"/>
      <c r="G220" s="86"/>
      <c r="H220" s="86"/>
    </row>
    <row r="221" spans="1:8" ht="30">
      <c r="A221" s="152"/>
      <c r="B221" s="77" t="s">
        <v>518</v>
      </c>
      <c r="C221" s="87" t="s">
        <v>648</v>
      </c>
      <c r="D221" s="86">
        <v>0</v>
      </c>
      <c r="E221" s="86">
        <v>40</v>
      </c>
      <c r="F221" s="86">
        <v>46</v>
      </c>
      <c r="G221" s="86">
        <v>79</v>
      </c>
      <c r="H221" s="86">
        <v>33</v>
      </c>
    </row>
    <row r="222" spans="1:8" ht="15">
      <c r="A222" s="152"/>
      <c r="B222" s="77" t="s">
        <v>519</v>
      </c>
      <c r="C222" s="87" t="s">
        <v>649</v>
      </c>
      <c r="D222" s="86">
        <v>90</v>
      </c>
      <c r="E222" s="86">
        <v>90</v>
      </c>
      <c r="F222" s="86">
        <v>90</v>
      </c>
      <c r="G222" s="86">
        <v>90</v>
      </c>
      <c r="H222" s="86">
        <v>90</v>
      </c>
    </row>
    <row r="223" spans="1:8" ht="15">
      <c r="A223" s="152"/>
      <c r="B223" s="77" t="s">
        <v>520</v>
      </c>
      <c r="C223" s="87" t="s">
        <v>652</v>
      </c>
      <c r="D223" s="86">
        <v>0</v>
      </c>
      <c r="E223" s="86">
        <v>38</v>
      </c>
      <c r="F223" s="86">
        <v>36</v>
      </c>
      <c r="G223" s="86">
        <v>35</v>
      </c>
      <c r="H223" s="86">
        <v>33</v>
      </c>
    </row>
    <row r="224" spans="1:8" ht="15">
      <c r="A224" s="152"/>
      <c r="B224" s="77" t="s">
        <v>521</v>
      </c>
      <c r="C224" s="119" t="s">
        <v>651</v>
      </c>
      <c r="D224" s="97">
        <f>IF(D222=0,0,D221/D222)</f>
        <v>0</v>
      </c>
      <c r="E224" s="97">
        <f>IF(E222=0,0,E221/E222)</f>
        <v>0.4444444444444444</v>
      </c>
      <c r="F224" s="97">
        <f>IF(F222=0,0,F221/F222)</f>
        <v>0.5111111111111111</v>
      </c>
      <c r="G224" s="97">
        <f>IF(G222=0,0,G221/G222)</f>
        <v>0.8777777777777778</v>
      </c>
      <c r="H224" s="97">
        <f>IF(H222=0,0,H221/H222)</f>
        <v>0.36666666666666664</v>
      </c>
    </row>
    <row r="225" spans="1:8" ht="15">
      <c r="A225" s="152"/>
      <c r="B225" s="77" t="s">
        <v>522</v>
      </c>
      <c r="C225" s="119" t="s">
        <v>508</v>
      </c>
      <c r="D225" s="97">
        <f>IF(D222=0,0,D223/D222*100)</f>
        <v>0</v>
      </c>
      <c r="E225" s="97">
        <f>IF(E222=0,0,E223/E222*100)</f>
        <v>42.22222222222222</v>
      </c>
      <c r="F225" s="97">
        <f>IF(F222=0,0,F223/F222*100)</f>
        <v>40</v>
      </c>
      <c r="G225" s="97">
        <f>IF(G222=0,0,G223/G222*100)</f>
        <v>38.88888888888889</v>
      </c>
      <c r="H225" s="97">
        <f>IF(H222=0,0,H223/H222*100)</f>
        <v>36.666666666666664</v>
      </c>
    </row>
    <row r="226" spans="1:8" ht="15">
      <c r="A226" s="152"/>
      <c r="B226" s="77" t="s">
        <v>523</v>
      </c>
      <c r="C226" s="88" t="s">
        <v>524</v>
      </c>
      <c r="D226" s="86"/>
      <c r="E226" s="86"/>
      <c r="F226" s="86"/>
      <c r="G226" s="86"/>
      <c r="H226" s="86"/>
    </row>
    <row r="227" spans="1:8" ht="30">
      <c r="A227" s="152"/>
      <c r="B227" s="77" t="s">
        <v>525</v>
      </c>
      <c r="C227" s="87" t="s">
        <v>648</v>
      </c>
      <c r="D227" s="86">
        <v>0</v>
      </c>
      <c r="E227" s="86">
        <v>0</v>
      </c>
      <c r="F227" s="86">
        <v>35</v>
      </c>
      <c r="G227" s="86">
        <v>25</v>
      </c>
      <c r="H227" s="86">
        <v>64</v>
      </c>
    </row>
    <row r="228" spans="1:8" ht="15">
      <c r="A228" s="152"/>
      <c r="B228" s="77" t="s">
        <v>526</v>
      </c>
      <c r="C228" s="87" t="s">
        <v>649</v>
      </c>
      <c r="D228" s="86">
        <v>35</v>
      </c>
      <c r="E228" s="86">
        <v>35</v>
      </c>
      <c r="F228" s="86">
        <v>35</v>
      </c>
      <c r="G228" s="86">
        <v>35</v>
      </c>
      <c r="H228" s="86">
        <v>35</v>
      </c>
    </row>
    <row r="229" spans="1:8" ht="15">
      <c r="A229" s="152"/>
      <c r="B229" s="77" t="s">
        <v>527</v>
      </c>
      <c r="C229" s="87" t="s">
        <v>652</v>
      </c>
      <c r="D229" s="86">
        <v>0</v>
      </c>
      <c r="E229" s="86">
        <v>0</v>
      </c>
      <c r="F229" s="86">
        <v>35</v>
      </c>
      <c r="G229" s="86">
        <v>19</v>
      </c>
      <c r="H229" s="86">
        <v>5</v>
      </c>
    </row>
    <row r="230" spans="1:8" ht="15">
      <c r="A230" s="152"/>
      <c r="B230" s="77" t="s">
        <v>528</v>
      </c>
      <c r="C230" s="119" t="s">
        <v>506</v>
      </c>
      <c r="D230" s="97">
        <f>IF(D228=0,0,D227/D228)</f>
        <v>0</v>
      </c>
      <c r="E230" s="97">
        <f>IF(E228=0,0,E227/E228)</f>
        <v>0</v>
      </c>
      <c r="F230" s="97">
        <f>IF(F228=0,0,F227/F228)</f>
        <v>1</v>
      </c>
      <c r="G230" s="97">
        <f>IF(G228=0,0,G227/G228)</f>
        <v>0.7142857142857143</v>
      </c>
      <c r="H230" s="97">
        <f>IF(H228=0,0,H227/H228)</f>
        <v>1.8285714285714285</v>
      </c>
    </row>
    <row r="231" spans="1:8" ht="15">
      <c r="A231" s="152"/>
      <c r="B231" s="77" t="s">
        <v>529</v>
      </c>
      <c r="C231" s="119" t="s">
        <v>508</v>
      </c>
      <c r="D231" s="97">
        <f>IF(D228=0,0,D229/D228*100)</f>
        <v>0</v>
      </c>
      <c r="E231" s="97">
        <f>IF(E228=0,0,E229/E228*100)</f>
        <v>0</v>
      </c>
      <c r="F231" s="97">
        <f>IF(F228=0,0,F229/F228*100)</f>
        <v>100</v>
      </c>
      <c r="G231" s="97">
        <f>IF(G228=0,0,G229/G228*100)</f>
        <v>54.285714285714285</v>
      </c>
      <c r="H231" s="97">
        <f>IF(H228=0,0,H229/H228*100)</f>
        <v>14.285714285714285</v>
      </c>
    </row>
    <row r="232" spans="1:8" ht="15">
      <c r="A232" s="152"/>
      <c r="B232" s="77" t="s">
        <v>530</v>
      </c>
      <c r="C232" s="87" t="s">
        <v>531</v>
      </c>
      <c r="D232" s="86">
        <v>1</v>
      </c>
      <c r="E232" s="86">
        <v>3</v>
      </c>
      <c r="F232" s="86">
        <v>3</v>
      </c>
      <c r="G232" s="86">
        <v>3</v>
      </c>
      <c r="H232" s="86">
        <v>3</v>
      </c>
    </row>
    <row r="233" spans="1:8" ht="30">
      <c r="A233" s="152"/>
      <c r="B233" s="77" t="s">
        <v>532</v>
      </c>
      <c r="C233" s="87" t="s">
        <v>533</v>
      </c>
      <c r="D233" s="86">
        <v>0</v>
      </c>
      <c r="E233" s="86">
        <v>15</v>
      </c>
      <c r="F233" s="86">
        <v>0</v>
      </c>
      <c r="G233" s="86">
        <v>0</v>
      </c>
      <c r="H233" s="86">
        <v>0</v>
      </c>
    </row>
    <row r="234" spans="1:8" ht="30">
      <c r="A234" s="152"/>
      <c r="B234" s="77" t="s">
        <v>534</v>
      </c>
      <c r="C234" s="87" t="s">
        <v>535</v>
      </c>
      <c r="D234" s="86">
        <v>31</v>
      </c>
      <c r="E234" s="86">
        <v>21</v>
      </c>
      <c r="F234" s="86">
        <v>25</v>
      </c>
      <c r="G234" s="86">
        <v>23</v>
      </c>
      <c r="H234" s="86">
        <v>12</v>
      </c>
    </row>
    <row r="235" spans="1:8" ht="30">
      <c r="A235" s="152"/>
      <c r="B235" s="77" t="s">
        <v>536</v>
      </c>
      <c r="C235" s="87" t="s">
        <v>598</v>
      </c>
      <c r="D235" s="86"/>
      <c r="E235" s="86"/>
      <c r="F235" s="86"/>
      <c r="G235" s="86"/>
      <c r="H235" s="86">
        <v>24</v>
      </c>
    </row>
    <row r="236" spans="1:8" ht="30">
      <c r="A236" s="152"/>
      <c r="B236" s="77" t="s">
        <v>537</v>
      </c>
      <c r="C236" s="87" t="s">
        <v>599</v>
      </c>
      <c r="D236" s="86"/>
      <c r="E236" s="86"/>
      <c r="F236" s="86"/>
      <c r="G236" s="86"/>
      <c r="H236" s="86">
        <v>21</v>
      </c>
    </row>
    <row r="237" spans="1:8" ht="15">
      <c r="A237" s="152"/>
      <c r="B237" s="77" t="s">
        <v>538</v>
      </c>
      <c r="C237" s="88" t="s">
        <v>653</v>
      </c>
      <c r="D237" s="86"/>
      <c r="E237" s="86"/>
      <c r="F237" s="86"/>
      <c r="G237" s="86"/>
      <c r="H237" s="86"/>
    </row>
    <row r="238" spans="1:8" ht="15">
      <c r="A238" s="152"/>
      <c r="B238" s="77" t="s">
        <v>539</v>
      </c>
      <c r="C238" s="87" t="s">
        <v>654</v>
      </c>
      <c r="D238" s="86">
        <v>0</v>
      </c>
      <c r="E238" s="86">
        <v>0</v>
      </c>
      <c r="F238" s="86">
        <v>0</v>
      </c>
      <c r="G238" s="86">
        <v>26</v>
      </c>
      <c r="H238" s="86">
        <v>44</v>
      </c>
    </row>
    <row r="239" spans="1:8" ht="15">
      <c r="A239" s="152"/>
      <c r="B239" s="77" t="s">
        <v>540</v>
      </c>
      <c r="C239" s="87" t="s">
        <v>655</v>
      </c>
      <c r="D239" s="86">
        <v>14</v>
      </c>
      <c r="E239" s="86">
        <v>21</v>
      </c>
      <c r="F239" s="86">
        <v>18</v>
      </c>
      <c r="G239" s="86">
        <v>16</v>
      </c>
      <c r="H239" s="86">
        <v>16</v>
      </c>
    </row>
    <row r="240" spans="1:8" ht="15">
      <c r="A240" s="152"/>
      <c r="B240" s="77" t="s">
        <v>541</v>
      </c>
      <c r="C240" s="87" t="s">
        <v>656</v>
      </c>
      <c r="D240" s="86">
        <v>9</v>
      </c>
      <c r="E240" s="86">
        <v>24</v>
      </c>
      <c r="F240" s="86">
        <v>17</v>
      </c>
      <c r="G240" s="86">
        <v>19</v>
      </c>
      <c r="H240" s="86">
        <v>18</v>
      </c>
    </row>
    <row r="241" spans="1:8" ht="15">
      <c r="A241" s="152"/>
      <c r="B241" s="77" t="s">
        <v>5</v>
      </c>
      <c r="C241" s="88" t="s">
        <v>657</v>
      </c>
      <c r="D241" s="86"/>
      <c r="E241" s="86"/>
      <c r="F241" s="86"/>
      <c r="G241" s="86"/>
      <c r="H241" s="86"/>
    </row>
    <row r="242" spans="1:8" ht="15">
      <c r="A242" s="152"/>
      <c r="B242" s="77" t="s">
        <v>6</v>
      </c>
      <c r="C242" s="87" t="s">
        <v>658</v>
      </c>
      <c r="D242" s="86">
        <v>0</v>
      </c>
      <c r="E242" s="86">
        <v>0</v>
      </c>
      <c r="F242" s="86">
        <v>1</v>
      </c>
      <c r="G242" s="86">
        <v>0</v>
      </c>
      <c r="H242" s="86">
        <v>2</v>
      </c>
    </row>
    <row r="243" spans="1:8" ht="15">
      <c r="A243" s="152"/>
      <c r="B243" s="77" t="s">
        <v>7</v>
      </c>
      <c r="C243" s="87" t="s">
        <v>659</v>
      </c>
      <c r="D243" s="86">
        <v>0</v>
      </c>
      <c r="E243" s="86">
        <v>0</v>
      </c>
      <c r="F243" s="86">
        <v>0</v>
      </c>
      <c r="G243" s="86">
        <v>0</v>
      </c>
      <c r="H243" s="86">
        <v>0</v>
      </c>
    </row>
    <row r="244" spans="1:8" ht="15">
      <c r="A244" s="152"/>
      <c r="B244" s="77" t="s">
        <v>8</v>
      </c>
      <c r="C244" s="87" t="s">
        <v>660</v>
      </c>
      <c r="D244" s="86">
        <v>0</v>
      </c>
      <c r="E244" s="86">
        <v>0</v>
      </c>
      <c r="F244" s="86">
        <v>0</v>
      </c>
      <c r="G244" s="86">
        <v>0</v>
      </c>
      <c r="H244" s="86">
        <v>1</v>
      </c>
    </row>
    <row r="245" spans="1:8" ht="15">
      <c r="A245" s="152"/>
      <c r="B245" s="77" t="s">
        <v>9</v>
      </c>
      <c r="C245" s="87" t="s">
        <v>661</v>
      </c>
      <c r="D245" s="86">
        <v>14</v>
      </c>
      <c r="E245" s="86">
        <v>21</v>
      </c>
      <c r="F245" s="86">
        <v>17</v>
      </c>
      <c r="G245" s="86">
        <v>16</v>
      </c>
      <c r="H245" s="86">
        <v>1</v>
      </c>
    </row>
    <row r="246" spans="1:8" ht="15">
      <c r="A246" s="152"/>
      <c r="B246" s="77" t="s">
        <v>10</v>
      </c>
      <c r="C246" s="88" t="s">
        <v>662</v>
      </c>
      <c r="D246" s="86"/>
      <c r="E246" s="86"/>
      <c r="F246" s="86"/>
      <c r="G246" s="86"/>
      <c r="H246" s="86"/>
    </row>
    <row r="247" spans="1:8" ht="15">
      <c r="A247" s="152"/>
      <c r="B247" s="77" t="s">
        <v>11</v>
      </c>
      <c r="C247" s="87" t="s">
        <v>658</v>
      </c>
      <c r="D247" s="86">
        <v>0</v>
      </c>
      <c r="E247" s="86">
        <v>1</v>
      </c>
      <c r="F247" s="86">
        <v>0</v>
      </c>
      <c r="G247" s="86">
        <v>0</v>
      </c>
      <c r="H247" s="86">
        <v>0</v>
      </c>
    </row>
    <row r="248" spans="1:8" ht="15">
      <c r="A248" s="152"/>
      <c r="B248" s="77" t="s">
        <v>540</v>
      </c>
      <c r="C248" s="87" t="s">
        <v>659</v>
      </c>
      <c r="D248" s="86">
        <v>1</v>
      </c>
      <c r="E248" s="86">
        <v>2</v>
      </c>
      <c r="F248" s="86">
        <v>1</v>
      </c>
      <c r="G248" s="86">
        <v>1</v>
      </c>
      <c r="H248" s="86">
        <v>0</v>
      </c>
    </row>
    <row r="249" spans="1:8" ht="15">
      <c r="A249" s="152"/>
      <c r="B249" s="77" t="s">
        <v>12</v>
      </c>
      <c r="C249" s="87" t="s">
        <v>660</v>
      </c>
      <c r="D249" s="86">
        <v>0</v>
      </c>
      <c r="E249" s="86">
        <v>0</v>
      </c>
      <c r="F249" s="86">
        <v>0</v>
      </c>
      <c r="G249" s="86">
        <v>0</v>
      </c>
      <c r="H249" s="86">
        <v>1</v>
      </c>
    </row>
    <row r="250" spans="1:8" ht="15">
      <c r="A250" s="152"/>
      <c r="B250" s="77" t="s">
        <v>13</v>
      </c>
      <c r="C250" s="87" t="s">
        <v>661</v>
      </c>
      <c r="D250" s="86">
        <v>8</v>
      </c>
      <c r="E250" s="86">
        <v>21</v>
      </c>
      <c r="F250" s="86">
        <v>18</v>
      </c>
      <c r="G250" s="86">
        <v>16</v>
      </c>
      <c r="H250" s="86">
        <v>11</v>
      </c>
    </row>
    <row r="251" spans="1:8" ht="15">
      <c r="A251" s="152" t="s">
        <v>714</v>
      </c>
      <c r="B251" s="78" t="s">
        <v>542</v>
      </c>
      <c r="C251" s="87" t="s">
        <v>543</v>
      </c>
      <c r="D251" s="86">
        <v>10</v>
      </c>
      <c r="E251" s="86">
        <v>10</v>
      </c>
      <c r="F251" s="86">
        <v>9</v>
      </c>
      <c r="G251" s="86">
        <v>9</v>
      </c>
      <c r="H251" s="86">
        <v>11</v>
      </c>
    </row>
    <row r="252" spans="1:8" ht="15">
      <c r="A252" s="152"/>
      <c r="B252" s="78" t="s">
        <v>544</v>
      </c>
      <c r="C252" s="119" t="s">
        <v>545</v>
      </c>
      <c r="D252" s="98">
        <f>IF(D9=0,0,D251/D9*100)</f>
        <v>50</v>
      </c>
      <c r="E252" s="98">
        <f>IF(E9=0,0,E251/E9*100)</f>
        <v>50</v>
      </c>
      <c r="F252" s="98">
        <f>IF(F9=0,0,F251/F9*100)</f>
        <v>42.857142857142854</v>
      </c>
      <c r="G252" s="98">
        <f>IF(G9=0,0,G251/G9*100)</f>
        <v>50</v>
      </c>
      <c r="H252" s="98">
        <f>IF(H9=0,0,H251/H9*100)</f>
        <v>57.89473684210527</v>
      </c>
    </row>
    <row r="253" spans="1:8" ht="15">
      <c r="A253" s="152" t="s">
        <v>715</v>
      </c>
      <c r="B253" s="77" t="s">
        <v>546</v>
      </c>
      <c r="C253" s="88" t="s">
        <v>547</v>
      </c>
      <c r="D253" s="86"/>
      <c r="E253" s="86"/>
      <c r="F253" s="86"/>
      <c r="G253" s="86"/>
      <c r="H253" s="86"/>
    </row>
    <row r="254" spans="1:8" ht="15">
      <c r="A254" s="152"/>
      <c r="B254" s="77" t="s">
        <v>548</v>
      </c>
      <c r="C254" s="88" t="s">
        <v>549</v>
      </c>
      <c r="D254" s="30"/>
      <c r="E254" s="30"/>
      <c r="F254" s="30"/>
      <c r="G254" s="30"/>
      <c r="H254" s="30"/>
    </row>
    <row r="255" spans="1:8" ht="15">
      <c r="A255" s="152"/>
      <c r="B255" s="77" t="s">
        <v>550</v>
      </c>
      <c r="C255" s="87" t="s">
        <v>663</v>
      </c>
      <c r="D255" s="86">
        <v>0</v>
      </c>
      <c r="E255" s="86">
        <v>0</v>
      </c>
      <c r="F255" s="86">
        <v>98.0295566502463</v>
      </c>
      <c r="G255" s="86">
        <v>90.37711313394018</v>
      </c>
      <c r="H255" s="100">
        <f>'Результати сесії 1'!M5</f>
        <v>92.50288350634371</v>
      </c>
    </row>
    <row r="256" spans="1:8" ht="15">
      <c r="A256" s="152"/>
      <c r="B256" s="77" t="s">
        <v>551</v>
      </c>
      <c r="C256" s="87" t="s">
        <v>664</v>
      </c>
      <c r="D256" s="86">
        <v>0</v>
      </c>
      <c r="E256" s="86">
        <v>0</v>
      </c>
      <c r="F256" s="86">
        <v>60.5911330049261</v>
      </c>
      <c r="G256" s="86">
        <v>58.12743823146944</v>
      </c>
      <c r="H256" s="100">
        <f>'Результати сесії 1'!N5</f>
        <v>50.28835063437139</v>
      </c>
    </row>
    <row r="257" spans="1:8" ht="15">
      <c r="A257" s="152"/>
      <c r="B257" s="77" t="s">
        <v>552</v>
      </c>
      <c r="C257" s="87" t="s">
        <v>665</v>
      </c>
      <c r="D257" s="86">
        <v>0</v>
      </c>
      <c r="E257" s="86">
        <v>0</v>
      </c>
      <c r="F257" s="86">
        <v>3.91297208538588</v>
      </c>
      <c r="G257" s="86">
        <v>3.7581274382314693</v>
      </c>
      <c r="H257" s="100">
        <f>'Результати сесії 1'!O5</f>
        <v>3.657439446366782</v>
      </c>
    </row>
    <row r="258" spans="1:8" ht="15">
      <c r="A258" s="152"/>
      <c r="B258" s="77" t="s">
        <v>553</v>
      </c>
      <c r="C258" s="88" t="s">
        <v>554</v>
      </c>
      <c r="D258" s="101"/>
      <c r="E258" s="86" t="s">
        <v>169</v>
      </c>
      <c r="F258" s="86" t="s">
        <v>169</v>
      </c>
      <c r="G258" s="86"/>
      <c r="H258" s="86"/>
    </row>
    <row r="259" spans="1:8" ht="15">
      <c r="A259" s="152"/>
      <c r="B259" s="77" t="s">
        <v>555</v>
      </c>
      <c r="C259" s="87" t="s">
        <v>663</v>
      </c>
      <c r="D259" s="86">
        <v>0</v>
      </c>
      <c r="E259" s="86">
        <v>0</v>
      </c>
      <c r="F259" s="86">
        <v>95.8438287153652</v>
      </c>
      <c r="G259" s="86">
        <v>88.327721661055</v>
      </c>
      <c r="H259" s="100">
        <f>'Результати сесії 2'!M5</f>
        <v>87.87185354691076</v>
      </c>
    </row>
    <row r="260" spans="1:8" ht="15">
      <c r="A260" s="152"/>
      <c r="B260" s="77" t="s">
        <v>556</v>
      </c>
      <c r="C260" s="87" t="s">
        <v>664</v>
      </c>
      <c r="D260" s="86">
        <v>0</v>
      </c>
      <c r="E260" s="86">
        <v>0</v>
      </c>
      <c r="F260" s="86">
        <v>59.3198992443325</v>
      </c>
      <c r="G260" s="86">
        <v>52.974186307519645</v>
      </c>
      <c r="H260" s="100">
        <f>'Результати сесії 2'!N5</f>
        <v>55.49199084668193</v>
      </c>
    </row>
    <row r="261" spans="1:8" ht="15">
      <c r="A261" s="152"/>
      <c r="B261" s="77" t="s">
        <v>557</v>
      </c>
      <c r="C261" s="87" t="s">
        <v>665</v>
      </c>
      <c r="D261" s="86">
        <v>0</v>
      </c>
      <c r="E261" s="86">
        <v>0</v>
      </c>
      <c r="F261" s="86">
        <v>3.89168765743073</v>
      </c>
      <c r="G261" s="86">
        <v>3.65993265993266</v>
      </c>
      <c r="H261" s="100">
        <v>3.72</v>
      </c>
    </row>
    <row r="262" spans="1:8" ht="15">
      <c r="A262" s="152"/>
      <c r="B262" s="77" t="s">
        <v>558</v>
      </c>
      <c r="C262" s="88" t="s">
        <v>559</v>
      </c>
      <c r="D262" s="86"/>
      <c r="E262" s="86" t="s">
        <v>169</v>
      </c>
      <c r="F262" s="86" t="s">
        <v>169</v>
      </c>
      <c r="G262" s="86"/>
      <c r="H262" s="86"/>
    </row>
    <row r="263" spans="1:8" ht="15">
      <c r="A263" s="152"/>
      <c r="B263" s="77" t="s">
        <v>560</v>
      </c>
      <c r="C263" s="87" t="s">
        <v>663</v>
      </c>
      <c r="D263" s="86">
        <v>0</v>
      </c>
      <c r="E263" s="86">
        <v>95</v>
      </c>
      <c r="F263" s="86">
        <v>100</v>
      </c>
      <c r="G263" s="86">
        <v>100</v>
      </c>
      <c r="H263" s="86">
        <v>100</v>
      </c>
    </row>
    <row r="264" spans="1:8" ht="15">
      <c r="A264" s="152"/>
      <c r="B264" s="77" t="s">
        <v>561</v>
      </c>
      <c r="C264" s="87" t="s">
        <v>664</v>
      </c>
      <c r="D264" s="86">
        <v>0</v>
      </c>
      <c r="E264" s="86">
        <v>82.5</v>
      </c>
      <c r="F264" s="86">
        <v>45</v>
      </c>
      <c r="G264" s="86">
        <v>62.4</v>
      </c>
      <c r="H264" s="86">
        <v>55.25</v>
      </c>
    </row>
    <row r="265" spans="1:8" ht="15">
      <c r="A265" s="152"/>
      <c r="B265" s="77" t="s">
        <v>562</v>
      </c>
      <c r="C265" s="87" t="s">
        <v>665</v>
      </c>
      <c r="D265" s="86">
        <v>0</v>
      </c>
      <c r="E265" s="86">
        <v>4.2</v>
      </c>
      <c r="F265" s="86">
        <v>4.7</v>
      </c>
      <c r="G265" s="86">
        <v>4</v>
      </c>
      <c r="H265" s="86">
        <v>3.8</v>
      </c>
    </row>
    <row r="266" spans="1:8" ht="15">
      <c r="A266" s="152"/>
      <c r="B266" s="77" t="s">
        <v>563</v>
      </c>
      <c r="C266" s="88" t="s">
        <v>564</v>
      </c>
      <c r="D266" s="86"/>
      <c r="E266" s="86" t="s">
        <v>169</v>
      </c>
      <c r="F266" s="86" t="s">
        <v>169</v>
      </c>
      <c r="G266" s="86"/>
      <c r="H266" s="86"/>
    </row>
    <row r="267" spans="1:8" ht="15">
      <c r="A267" s="152"/>
      <c r="B267" s="77" t="s">
        <v>565</v>
      </c>
      <c r="C267" s="87" t="s">
        <v>663</v>
      </c>
      <c r="D267" s="86">
        <v>0</v>
      </c>
      <c r="E267" s="86">
        <v>100</v>
      </c>
      <c r="F267" s="86">
        <v>100</v>
      </c>
      <c r="G267" s="86">
        <v>100</v>
      </c>
      <c r="H267" s="86">
        <v>100</v>
      </c>
    </row>
    <row r="268" spans="1:8" ht="15">
      <c r="A268" s="152"/>
      <c r="B268" s="77" t="s">
        <v>566</v>
      </c>
      <c r="C268" s="87" t="s">
        <v>664</v>
      </c>
      <c r="D268" s="86">
        <v>0</v>
      </c>
      <c r="E268" s="86">
        <v>93.3</v>
      </c>
      <c r="F268" s="86">
        <v>100</v>
      </c>
      <c r="G268" s="86">
        <v>80.55</v>
      </c>
      <c r="H268" s="86">
        <v>100</v>
      </c>
    </row>
    <row r="269" spans="1:8" ht="15">
      <c r="A269" s="152"/>
      <c r="B269" s="77" t="s">
        <v>567</v>
      </c>
      <c r="C269" s="87" t="s">
        <v>665</v>
      </c>
      <c r="D269" s="86">
        <v>0</v>
      </c>
      <c r="E269" s="86">
        <v>4.3</v>
      </c>
      <c r="F269" s="86">
        <v>4.6</v>
      </c>
      <c r="G269" s="86">
        <v>4.02</v>
      </c>
      <c r="H269" s="86">
        <v>4.4</v>
      </c>
    </row>
    <row r="270" spans="1:8" ht="15">
      <c r="A270" s="152"/>
      <c r="B270" s="77" t="s">
        <v>568</v>
      </c>
      <c r="C270" s="88" t="s">
        <v>569</v>
      </c>
      <c r="D270" s="86"/>
      <c r="E270" s="86"/>
      <c r="F270" s="86"/>
      <c r="G270" s="86"/>
      <c r="H270" s="86"/>
    </row>
    <row r="271" spans="1:8" ht="15">
      <c r="A271" s="152"/>
      <c r="B271" s="77" t="s">
        <v>570</v>
      </c>
      <c r="C271" s="87" t="s">
        <v>663</v>
      </c>
      <c r="D271" s="86">
        <v>0</v>
      </c>
      <c r="E271" s="86">
        <v>100</v>
      </c>
      <c r="F271" s="86">
        <v>100</v>
      </c>
      <c r="G271" s="86">
        <v>100</v>
      </c>
      <c r="H271" s="86">
        <v>100</v>
      </c>
    </row>
    <row r="272" spans="1:8" ht="15">
      <c r="A272" s="152"/>
      <c r="B272" s="77" t="s">
        <v>571</v>
      </c>
      <c r="C272" s="87" t="s">
        <v>664</v>
      </c>
      <c r="D272" s="86">
        <v>0</v>
      </c>
      <c r="E272" s="86">
        <v>97.8</v>
      </c>
      <c r="F272" s="86">
        <v>100</v>
      </c>
      <c r="G272" s="86">
        <v>91.66</v>
      </c>
      <c r="H272" s="86">
        <v>73.53</v>
      </c>
    </row>
    <row r="273" spans="1:8" ht="15">
      <c r="A273" s="152"/>
      <c r="B273" s="77" t="s">
        <v>572</v>
      </c>
      <c r="C273" s="87" t="s">
        <v>665</v>
      </c>
      <c r="D273" s="86">
        <v>0</v>
      </c>
      <c r="E273" s="86">
        <v>4.5</v>
      </c>
      <c r="F273" s="86">
        <v>4.5</v>
      </c>
      <c r="G273" s="86">
        <v>4.41</v>
      </c>
      <c r="H273" s="86">
        <v>4.3</v>
      </c>
    </row>
    <row r="274" spans="1:8" ht="15">
      <c r="A274" s="152"/>
      <c r="B274" s="77" t="s">
        <v>573</v>
      </c>
      <c r="C274" s="88" t="s">
        <v>574</v>
      </c>
      <c r="D274" s="86"/>
      <c r="E274" s="86"/>
      <c r="F274" s="86"/>
      <c r="G274" s="86"/>
      <c r="H274" s="86"/>
    </row>
    <row r="275" spans="1:8" ht="15">
      <c r="A275" s="152"/>
      <c r="B275" s="77" t="s">
        <v>575</v>
      </c>
      <c r="C275" s="88" t="s">
        <v>576</v>
      </c>
      <c r="D275" s="86"/>
      <c r="E275" s="86"/>
      <c r="F275" s="86"/>
      <c r="G275" s="86"/>
      <c r="H275" s="86"/>
    </row>
    <row r="276" spans="1:8" ht="15">
      <c r="A276" s="152"/>
      <c r="B276" s="77" t="s">
        <v>577</v>
      </c>
      <c r="C276" s="87" t="s">
        <v>663</v>
      </c>
      <c r="D276" s="86"/>
      <c r="E276" s="86"/>
      <c r="F276" s="86"/>
      <c r="G276" s="86" t="s">
        <v>169</v>
      </c>
      <c r="H276" s="100">
        <f>'Результати сесії 1'!M9</f>
      </c>
    </row>
    <row r="277" spans="1:8" ht="15">
      <c r="A277" s="152"/>
      <c r="B277" s="77" t="s">
        <v>578</v>
      </c>
      <c r="C277" s="87" t="s">
        <v>664</v>
      </c>
      <c r="D277" s="86"/>
      <c r="E277" s="86"/>
      <c r="F277" s="86"/>
      <c r="G277" s="86" t="s">
        <v>169</v>
      </c>
      <c r="H277" s="100"/>
    </row>
    <row r="278" spans="1:8" ht="15">
      <c r="A278" s="152"/>
      <c r="B278" s="77" t="s">
        <v>579</v>
      </c>
      <c r="C278" s="87" t="s">
        <v>665</v>
      </c>
      <c r="D278" s="86"/>
      <c r="E278" s="86"/>
      <c r="F278" s="86"/>
      <c r="G278" s="86" t="s">
        <v>169</v>
      </c>
      <c r="H278" s="100">
        <f>'Результати сесії 1'!O9</f>
      </c>
    </row>
    <row r="279" spans="1:8" ht="15">
      <c r="A279" s="152"/>
      <c r="B279" s="77" t="s">
        <v>580</v>
      </c>
      <c r="C279" s="88" t="s">
        <v>581</v>
      </c>
      <c r="D279" s="86"/>
      <c r="E279" s="86"/>
      <c r="F279" s="86"/>
      <c r="G279" s="86"/>
      <c r="H279" s="86"/>
    </row>
    <row r="280" spans="1:8" ht="15">
      <c r="A280" s="152"/>
      <c r="B280" s="77" t="s">
        <v>582</v>
      </c>
      <c r="C280" s="87" t="s">
        <v>663</v>
      </c>
      <c r="D280" s="86"/>
      <c r="E280" s="86"/>
      <c r="F280" s="86"/>
      <c r="G280" s="86" t="s">
        <v>169</v>
      </c>
      <c r="H280" s="100">
        <f>'Результати сесії 2'!M9</f>
      </c>
    </row>
    <row r="281" spans="1:8" ht="15">
      <c r="A281" s="152"/>
      <c r="B281" s="77" t="s">
        <v>583</v>
      </c>
      <c r="C281" s="87" t="s">
        <v>664</v>
      </c>
      <c r="D281" s="86"/>
      <c r="E281" s="86"/>
      <c r="F281" s="86"/>
      <c r="G281" s="86" t="s">
        <v>169</v>
      </c>
      <c r="H281" s="100">
        <f>'Результати сесії 2'!N9</f>
      </c>
    </row>
    <row r="282" spans="1:8" ht="15">
      <c r="A282" s="152"/>
      <c r="B282" s="77" t="s">
        <v>584</v>
      </c>
      <c r="C282" s="87" t="s">
        <v>665</v>
      </c>
      <c r="D282" s="86"/>
      <c r="E282" s="86"/>
      <c r="F282" s="86"/>
      <c r="G282" s="86" t="s">
        <v>169</v>
      </c>
      <c r="H282" s="100">
        <f>'Результати сесії 2'!O9</f>
      </c>
    </row>
    <row r="283" spans="1:8" ht="15">
      <c r="A283" s="152"/>
      <c r="B283" s="77" t="s">
        <v>585</v>
      </c>
      <c r="C283" s="88" t="s">
        <v>559</v>
      </c>
      <c r="D283" s="86"/>
      <c r="E283" s="86"/>
      <c r="F283" s="86"/>
      <c r="G283" s="86"/>
      <c r="H283" s="86"/>
    </row>
    <row r="284" spans="1:8" ht="15">
      <c r="A284" s="152"/>
      <c r="B284" s="77" t="s">
        <v>586</v>
      </c>
      <c r="C284" s="87" t="s">
        <v>663</v>
      </c>
      <c r="D284" s="86"/>
      <c r="E284" s="86"/>
      <c r="F284" s="86"/>
      <c r="G284" s="86"/>
      <c r="H284" s="86"/>
    </row>
    <row r="285" spans="1:8" ht="15">
      <c r="A285" s="152"/>
      <c r="B285" s="77" t="s">
        <v>587</v>
      </c>
      <c r="C285" s="87" t="s">
        <v>664</v>
      </c>
      <c r="D285" s="86"/>
      <c r="E285" s="86"/>
      <c r="F285" s="86"/>
      <c r="G285" s="86"/>
      <c r="H285" s="86"/>
    </row>
    <row r="286" spans="1:8" ht="15">
      <c r="A286" s="152"/>
      <c r="B286" s="77" t="s">
        <v>588</v>
      </c>
      <c r="C286" s="87" t="s">
        <v>665</v>
      </c>
      <c r="D286" s="86"/>
      <c r="E286" s="86"/>
      <c r="F286" s="86"/>
      <c r="G286" s="86"/>
      <c r="H286" s="86"/>
    </row>
    <row r="287" spans="1:8" ht="15">
      <c r="A287" s="152"/>
      <c r="B287" s="77" t="s">
        <v>589</v>
      </c>
      <c r="C287" s="88" t="s">
        <v>564</v>
      </c>
      <c r="D287" s="86"/>
      <c r="E287" s="86"/>
      <c r="F287" s="86"/>
      <c r="G287" s="86"/>
      <c r="H287" s="86"/>
    </row>
    <row r="288" spans="1:8" ht="15">
      <c r="A288" s="152"/>
      <c r="B288" s="77" t="s">
        <v>590</v>
      </c>
      <c r="C288" s="87" t="s">
        <v>663</v>
      </c>
      <c r="D288" s="86"/>
      <c r="E288" s="86"/>
      <c r="F288" s="86"/>
      <c r="G288" s="86"/>
      <c r="H288" s="86"/>
    </row>
    <row r="289" spans="1:8" ht="15">
      <c r="A289" s="152"/>
      <c r="B289" s="77" t="s">
        <v>590</v>
      </c>
      <c r="C289" s="87" t="s">
        <v>664</v>
      </c>
      <c r="D289" s="86"/>
      <c r="E289" s="86"/>
      <c r="F289" s="86"/>
      <c r="G289" s="86"/>
      <c r="H289" s="86"/>
    </row>
    <row r="290" spans="1:8" ht="15">
      <c r="A290" s="152"/>
      <c r="B290" s="77" t="s">
        <v>591</v>
      </c>
      <c r="C290" s="87" t="s">
        <v>665</v>
      </c>
      <c r="D290" s="86"/>
      <c r="E290" s="86"/>
      <c r="F290" s="86"/>
      <c r="G290" s="86"/>
      <c r="H290" s="86"/>
    </row>
    <row r="291" spans="1:8" ht="15">
      <c r="A291" s="152"/>
      <c r="B291" s="77" t="s">
        <v>592</v>
      </c>
      <c r="C291" s="88" t="s">
        <v>569</v>
      </c>
      <c r="D291" s="86"/>
      <c r="E291" s="86"/>
      <c r="F291" s="86"/>
      <c r="G291" s="86"/>
      <c r="H291" s="86"/>
    </row>
    <row r="292" spans="1:8" ht="15">
      <c r="A292" s="152"/>
      <c r="B292" s="77" t="s">
        <v>593</v>
      </c>
      <c r="C292" s="87" t="s">
        <v>663</v>
      </c>
      <c r="D292" s="86"/>
      <c r="E292" s="86"/>
      <c r="F292" s="86"/>
      <c r="G292" s="86"/>
      <c r="H292" s="86"/>
    </row>
    <row r="293" spans="1:8" ht="15">
      <c r="A293" s="152"/>
      <c r="B293" s="77" t="s">
        <v>594</v>
      </c>
      <c r="C293" s="87" t="s">
        <v>664</v>
      </c>
      <c r="D293" s="86"/>
      <c r="E293" s="86"/>
      <c r="F293" s="86"/>
      <c r="G293" s="86"/>
      <c r="H293" s="86"/>
    </row>
    <row r="294" spans="1:8" ht="15">
      <c r="A294" s="152"/>
      <c r="B294" s="77" t="s">
        <v>595</v>
      </c>
      <c r="C294" s="87" t="s">
        <v>665</v>
      </c>
      <c r="D294" s="86"/>
      <c r="E294" s="86"/>
      <c r="F294" s="86"/>
      <c r="G294" s="86"/>
      <c r="H294" s="86"/>
    </row>
    <row r="295" spans="1:8" s="115" customFormat="1" ht="15">
      <c r="A295" s="112"/>
      <c r="B295" s="113"/>
      <c r="C295" s="106"/>
      <c r="D295" s="114"/>
      <c r="E295" s="114"/>
      <c r="F295" s="114"/>
      <c r="G295" s="114"/>
      <c r="H295" s="114"/>
    </row>
    <row r="296" spans="1:8" s="115" customFormat="1" ht="15">
      <c r="A296" s="112"/>
      <c r="B296" s="113"/>
      <c r="C296" s="106"/>
      <c r="D296" s="114"/>
      <c r="E296" s="114"/>
      <c r="F296" s="114"/>
      <c r="G296" s="114"/>
      <c r="H296" s="114"/>
    </row>
    <row r="297" spans="1:8" s="115" customFormat="1" ht="15">
      <c r="A297" s="112"/>
      <c r="B297" s="113"/>
      <c r="C297" s="106"/>
      <c r="D297" s="114"/>
      <c r="E297" s="114"/>
      <c r="F297" s="114"/>
      <c r="G297" s="114"/>
      <c r="H297" s="114"/>
    </row>
    <row r="298" spans="1:8" s="115" customFormat="1" ht="15">
      <c r="A298" s="112"/>
      <c r="B298" s="113"/>
      <c r="C298" s="106"/>
      <c r="D298" s="114"/>
      <c r="E298" s="114"/>
      <c r="F298" s="114"/>
      <c r="G298" s="114"/>
      <c r="H298" s="114"/>
    </row>
    <row r="299" spans="1:8" s="115" customFormat="1" ht="15">
      <c r="A299" s="112"/>
      <c r="B299" s="113"/>
      <c r="C299" s="106"/>
      <c r="D299" s="114"/>
      <c r="E299" s="114"/>
      <c r="F299" s="114"/>
      <c r="G299" s="114"/>
      <c r="H299" s="114"/>
    </row>
    <row r="300" spans="1:8" s="115" customFormat="1" ht="15">
      <c r="A300" s="112"/>
      <c r="B300" s="113"/>
      <c r="C300" s="106"/>
      <c r="D300" s="114"/>
      <c r="E300" s="114"/>
      <c r="F300" s="114"/>
      <c r="G300" s="114"/>
      <c r="H300" s="114"/>
    </row>
    <row r="301" spans="1:8" s="115" customFormat="1" ht="15">
      <c r="A301" s="112"/>
      <c r="B301" s="113"/>
      <c r="C301" s="106"/>
      <c r="D301" s="114"/>
      <c r="E301" s="114"/>
      <c r="F301" s="114"/>
      <c r="G301" s="114"/>
      <c r="H301" s="114"/>
    </row>
    <row r="302" spans="1:8" s="115" customFormat="1" ht="15">
      <c r="A302" s="112"/>
      <c r="B302" s="113"/>
      <c r="C302" s="106"/>
      <c r="D302" s="114"/>
      <c r="E302" s="114"/>
      <c r="F302" s="114"/>
      <c r="G302" s="114"/>
      <c r="H302" s="114"/>
    </row>
    <row r="303" spans="1:8" s="115" customFormat="1" ht="15">
      <c r="A303" s="112"/>
      <c r="B303" s="113"/>
      <c r="C303" s="106"/>
      <c r="D303" s="114"/>
      <c r="E303" s="114"/>
      <c r="F303" s="114"/>
      <c r="G303" s="114"/>
      <c r="H303" s="114"/>
    </row>
    <row r="304" spans="1:8" s="115" customFormat="1" ht="15">
      <c r="A304" s="112"/>
      <c r="B304" s="113"/>
      <c r="C304" s="106"/>
      <c r="D304" s="114"/>
      <c r="E304" s="114"/>
      <c r="F304" s="114"/>
      <c r="G304" s="114"/>
      <c r="H304" s="114"/>
    </row>
    <row r="305" spans="1:8" s="115" customFormat="1" ht="15">
      <c r="A305" s="112"/>
      <c r="B305" s="113"/>
      <c r="C305" s="106"/>
      <c r="D305" s="114"/>
      <c r="E305" s="114"/>
      <c r="F305" s="114"/>
      <c r="G305" s="114"/>
      <c r="H305" s="114"/>
    </row>
    <row r="306" spans="1:8" s="115" customFormat="1" ht="15">
      <c r="A306" s="112"/>
      <c r="B306" s="113"/>
      <c r="C306" s="106"/>
      <c r="D306" s="114"/>
      <c r="E306" s="114"/>
      <c r="F306" s="114"/>
      <c r="G306" s="114"/>
      <c r="H306" s="114"/>
    </row>
    <row r="307" spans="1:8" s="115" customFormat="1" ht="15">
      <c r="A307" s="112"/>
      <c r="B307" s="113"/>
      <c r="C307" s="106"/>
      <c r="D307" s="114"/>
      <c r="E307" s="114"/>
      <c r="F307" s="114"/>
      <c r="G307" s="114"/>
      <c r="H307" s="114"/>
    </row>
    <row r="308" spans="1:8" s="115" customFormat="1" ht="15">
      <c r="A308" s="112"/>
      <c r="B308" s="113"/>
      <c r="C308" s="106"/>
      <c r="D308" s="114"/>
      <c r="E308" s="114"/>
      <c r="F308" s="114"/>
      <c r="G308" s="114"/>
      <c r="H308" s="114"/>
    </row>
    <row r="309" spans="1:8" s="115" customFormat="1" ht="15">
      <c r="A309" s="112"/>
      <c r="B309" s="113"/>
      <c r="C309" s="106"/>
      <c r="D309" s="114"/>
      <c r="E309" s="114"/>
      <c r="F309" s="114"/>
      <c r="G309" s="114"/>
      <c r="H309" s="114"/>
    </row>
    <row r="310" spans="1:8" s="115" customFormat="1" ht="15.75" thickBot="1">
      <c r="A310" s="116"/>
      <c r="B310" s="117"/>
      <c r="C310" s="109"/>
      <c r="D310" s="118"/>
      <c r="E310" s="118"/>
      <c r="F310" s="118"/>
      <c r="G310" s="118"/>
      <c r="H310" s="118"/>
    </row>
    <row r="311" ht="15.75" thickTop="1"/>
  </sheetData>
  <sheetProtection password="C6D0" sheet="1" objects="1" scenarios="1" formatColumns="0" formatRows="0"/>
  <mergeCells count="19">
    <mergeCell ref="A205:A250"/>
    <mergeCell ref="D2:H2"/>
    <mergeCell ref="A251:A252"/>
    <mergeCell ref="A253:A294"/>
    <mergeCell ref="A8:A31"/>
    <mergeCell ref="A32:A48"/>
    <mergeCell ref="A49:A60"/>
    <mergeCell ref="A61:A80"/>
    <mergeCell ref="A81:A104"/>
    <mergeCell ref="A105:A114"/>
    <mergeCell ref="A2:A7"/>
    <mergeCell ref="B2:B7"/>
    <mergeCell ref="D3:H3"/>
    <mergeCell ref="A186:A204"/>
    <mergeCell ref="A115:A138"/>
    <mergeCell ref="A139:A146"/>
    <mergeCell ref="A179:A185"/>
    <mergeCell ref="A147:A154"/>
    <mergeCell ref="A155:A178"/>
  </mergeCells>
  <conditionalFormatting sqref="D6:H6">
    <cfRule type="cellIs" priority="4" dxfId="3" operator="equal">
      <formula>"15-16"</formula>
    </cfRule>
  </conditionalFormatting>
  <conditionalFormatting sqref="D16:H16 D35:H35 D126:H126 D162:H162 D10:H10">
    <cfRule type="cellIs" priority="3" dxfId="0" operator="notEqual">
      <formula>""</formula>
    </cfRule>
  </conditionalFormatting>
  <conditionalFormatting sqref="D59:H60 D100:H104 D112:H114 D75:H80 D43:H48 D25:H31">
    <cfRule type="cellIs" priority="2" dxfId="0" operator="notBetween">
      <formula>0</formula>
      <formula>100</formula>
    </cfRule>
  </conditionalFormatting>
  <conditionalFormatting sqref="D24:H24">
    <cfRule type="cellIs" priority="1" dxfId="0" operator="greaterThan">
      <formula>48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45" r:id="rId1"/>
  <headerFooter>
    <oddHeader>&amp;R&amp;9&amp;D</oddHeader>
    <oddFooter>&amp;R&amp;9стор.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2016-06-30T06:01:37Z</cp:lastPrinted>
  <dcterms:created xsi:type="dcterms:W3CDTF">2016-05-16T05:52:51Z</dcterms:created>
  <dcterms:modified xsi:type="dcterms:W3CDTF">2016-06-30T06:03:50Z</dcterms:modified>
  <cp:category/>
  <cp:version/>
  <cp:contentType/>
  <cp:contentStatus/>
</cp:coreProperties>
</file>